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25" windowWidth="14805" windowHeight="6990" tabRatio="706" activeTab="7"/>
  </bookViews>
  <sheets>
    <sheet name="приложение 4" sheetId="1" r:id="rId1"/>
    <sheet name="приложение 5" sheetId="2" r:id="rId2"/>
    <sheet name="приложение 6" sheetId="3" r:id="rId3"/>
    <sheet name="приложение 7" sheetId="4" r:id="rId4"/>
    <sheet name="приложени 8" sheetId="5" r:id="rId5"/>
    <sheet name="приложение 9" sheetId="6" r:id="rId6"/>
    <sheet name="приложение 10" sheetId="7" r:id="rId7"/>
    <sheet name="приложение 11" sheetId="8" r:id="rId8"/>
  </sheets>
  <definedNames>
    <definedName name="_xlnm.Print_Area" localSheetId="4">'приложени 8'!$A$1:$D$270</definedName>
    <definedName name="_xlnm.Print_Area" localSheetId="3">'приложение 7'!#REF!</definedName>
  </definedNames>
  <calcPr fullCalcOnLoad="1"/>
</workbook>
</file>

<file path=xl/sharedStrings.xml><?xml version="1.0" encoding="utf-8"?>
<sst xmlns="http://schemas.openxmlformats.org/spreadsheetml/2006/main" count="6106" uniqueCount="370">
  <si>
    <t>Наименование</t>
  </si>
  <si>
    <t>Раздел, подраздел</t>
  </si>
  <si>
    <t>Целевая статья</t>
  </si>
  <si>
    <t>Вид расходов</t>
  </si>
  <si>
    <t>Всего расходы бюджета</t>
  </si>
  <si>
    <t>Общегосударственные вопросы</t>
  </si>
  <si>
    <t>003</t>
  </si>
  <si>
    <t>0100</t>
  </si>
  <si>
    <t>0103</t>
  </si>
  <si>
    <t>Депутаты представительного органа муниципального образования</t>
  </si>
  <si>
    <t>Функционирование Правительства РФ, высших  исполнительных органов государственной  власти субъекта РФ,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</si>
  <si>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</si>
  <si>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</si>
  <si>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</si>
  <si>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</si>
  <si>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</si>
  <si>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</si>
  <si>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</si>
  <si>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</si>
  <si>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</si>
  <si>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</si>
  <si>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</si>
  <si>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</si>
  <si>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чрезвычайный ситуаций природного и техногенного характера, гражданская оборона</t>
  </si>
  <si>
    <t>0309</t>
  </si>
  <si>
    <t>Жилищно-коммунальное хозяйство</t>
  </si>
  <si>
    <t>0500</t>
  </si>
  <si>
    <t>Жилищное хозяйство</t>
  </si>
  <si>
    <t>0501</t>
  </si>
  <si>
    <t>0502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</si>
  <si>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</si>
  <si>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</si>
  <si>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</si>
  <si>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</si>
  <si>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</si>
  <si>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</si>
  <si>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Культура и кинематография.</t>
  </si>
  <si>
    <t>0800</t>
  </si>
  <si>
    <t>Культура</t>
  </si>
  <si>
    <t>0801</t>
  </si>
  <si>
    <t>Социальная политика</t>
  </si>
  <si>
    <t>1000</t>
  </si>
  <si>
    <t>Социальное обеспечение населения</t>
  </si>
  <si>
    <t>1003</t>
  </si>
  <si>
    <t>Физическая культура и спорт</t>
  </si>
  <si>
    <t>1100</t>
  </si>
  <si>
    <t>1101</t>
  </si>
  <si>
    <t>Иные бюджетные ассигнования</t>
  </si>
  <si>
    <t>0310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</si>
  <si>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</si>
  <si>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</si>
  <si>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</si>
  <si>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100</t>
  </si>
  <si>
    <t>Расходы на выплату персоналу государственных( муниципальных органов)</t>
  </si>
  <si>
    <t>120</t>
  </si>
  <si>
    <t>200</t>
  </si>
  <si>
    <t>240</t>
  </si>
  <si>
    <t>800</t>
  </si>
  <si>
    <t>850</t>
  </si>
  <si>
    <t>Обеспечение деятельности главы администрации</t>
  </si>
  <si>
    <t>Глава местной администрации (исполнительно-распорядительного органа муниципального образования)</t>
  </si>
  <si>
    <t>Резервный фонд местных администраций</t>
  </si>
  <si>
    <t>Резервные средства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</si>
  <si>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</si>
  <si>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</si>
  <si>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</si>
  <si>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Муниципальная программа "Создание благоприятной информационной среды на территории муниципального образования сельского поселения село Ворсино"</t>
  </si>
  <si>
    <t>Муниципальная программа "Кадровая политика в муниципальном образовании сельском поселении село Ворсино"</t>
  </si>
  <si>
    <t>Субсидии юридическим лицам (кроме некоммерческих организаций), индивидуальным предпринимателям, физическим лицам</t>
  </si>
  <si>
    <t>Муниципальная программа "Благоустройство населенных пунктов муниципального образования сельского поселения село Ворсино"</t>
  </si>
  <si>
    <t>Уличное освещение</t>
  </si>
  <si>
    <t>Содержание зеленого хозяйства</t>
  </si>
  <si>
    <t>Муниципальная программа "Управление имущественным комплексом муниципального образования сельского поселения село Ворсино"</t>
  </si>
  <si>
    <t>Муниципальная программа " Развитие систем социального обеспечения населения"</t>
  </si>
  <si>
    <t>Муниципальная программа "Развитие физической культуры и спорта в муниципальном образовании сельском поселении село Ворсино"</t>
  </si>
  <si>
    <t>Непрограммные расходы</t>
  </si>
  <si>
    <t/>
  </si>
  <si>
    <t>Обеспечение пожарной безопасности</t>
  </si>
  <si>
    <t>Расходы на выплату персоналу государственных (муниципальных органов)</t>
  </si>
  <si>
    <t>Расходы на обеспечение деятельности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</si>
  <si>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</si>
  <si>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</si>
  <si>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110</t>
  </si>
  <si>
    <t>Расходы на выплату персоналу  в целях обеспечения 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</si>
  <si>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Кадровый потенциал учреждений и повышение заинтересованности муниципальных служащих в качестве оказываемых услуг населению</t>
  </si>
  <si>
    <t>Непрограммные расходы федеральных и областных органов исполнительной власти</t>
  </si>
  <si>
    <t>Реализация мероприятий по обеспечению пожарной безопасности на территории поселения</t>
  </si>
  <si>
    <t>Мероприятия по развитию материально-технической базы</t>
  </si>
  <si>
    <t>Организация и проведение культурно - досуговых мероприятий</t>
  </si>
  <si>
    <t>Расходы на выплату персоналу государственных (муниципальных) органов</t>
  </si>
  <si>
    <t>Расходы на выплату персоналу государственных( муниципальных) органов</t>
  </si>
  <si>
    <t>Вовлечение молодёжи в социальную политику</t>
  </si>
  <si>
    <t>Физическая культура</t>
  </si>
  <si>
    <t>(рублей)</t>
  </si>
  <si>
    <t>360</t>
  </si>
  <si>
    <t>300</t>
  </si>
  <si>
    <t>Социальное обеспечение и иные выплаты населению</t>
  </si>
  <si>
    <t>Иные выплаты населению</t>
  </si>
  <si>
    <t>Коммунальное хозяйство</t>
  </si>
  <si>
    <t>Обеспечение проведения выборов и референдумов</t>
  </si>
  <si>
    <t>Проведение выборов и референдумов</t>
  </si>
  <si>
    <t>0107</t>
  </si>
  <si>
    <t>АДМИНИСТРАЦИЯ МУНИЦИПАЛЬНОГО ОБРАЗОВАНИЯ СЕЛЬСКОГО ПОСЕЛЕНИЯ СЕЛО ВОРСИНО</t>
  </si>
  <si>
    <t>0400</t>
  </si>
  <si>
    <t>0412</t>
  </si>
  <si>
    <t>Другие вопросы в области национальной экономики</t>
  </si>
  <si>
    <t>Национальная экономика</t>
  </si>
  <si>
    <t>0409</t>
  </si>
  <si>
    <t>Муниципальная программа "Развитие дорожного хозяйства муниципального образования сельского поселения село Ворсино"</t>
  </si>
  <si>
    <t>Дорожное хозяйство (Дорожные фонды)</t>
  </si>
  <si>
    <t>Предупреждение и ликвидация чрезвычайных ситуаций</t>
  </si>
  <si>
    <t>Содержание сетей автомобиль дорог</t>
  </si>
  <si>
    <t>Обеспечение безопасности дорожного движения</t>
  </si>
  <si>
    <t>Санитарная очистка территории</t>
  </si>
  <si>
    <t>Выполнение других обязательств государства</t>
  </si>
  <si>
    <t>Организация ритуальных услуг и содержание мест захоронения</t>
  </si>
  <si>
    <t>Прочие мероприятия по благоустройству</t>
  </si>
  <si>
    <t>Распорядитель бюджетных средств</t>
  </si>
  <si>
    <t>Приложение 5</t>
  </si>
  <si>
    <t>500</t>
  </si>
  <si>
    <t>540</t>
  </si>
  <si>
    <t>Межбюджетный трансферты</t>
  </si>
  <si>
    <t>Основное мероприятие "Повышение качества управления муниципальными финансами"</t>
  </si>
  <si>
    <t>81 0 00 00420</t>
  </si>
  <si>
    <t>68 0 00 00000</t>
  </si>
  <si>
    <t>68 0 01 00000</t>
  </si>
  <si>
    <t>68 0 01 00400</t>
  </si>
  <si>
    <t>75 0 00 00000</t>
  </si>
  <si>
    <t>75 0 00 00480</t>
  </si>
  <si>
    <t>71 0 00 00000</t>
  </si>
  <si>
    <t>71 0 00 71010</t>
  </si>
  <si>
    <t>Основные мероприятия "Подготовка населения в области обеспечения безопасности жизнедеятельности"</t>
  </si>
  <si>
    <t>09 0 00 00000</t>
  </si>
  <si>
    <t>09 0 01 00000</t>
  </si>
  <si>
    <t>Основные мероприятия "Повышение социальной защиты и привлекательности службы в органах местного самоуправления"</t>
  </si>
  <si>
    <t>08 0 00 00000</t>
  </si>
  <si>
    <t>08 0 01 00000</t>
  </si>
  <si>
    <t>08 0 01 00750</t>
  </si>
  <si>
    <t>08 0 01 08020</t>
  </si>
  <si>
    <t>Информационное, материально-техническое обеспечение работников органов местного самоуправления, повышение квалификации</t>
  </si>
  <si>
    <t>00</t>
  </si>
  <si>
    <t>Основное мероприятие "Создание условий для информационного обеспечения населения"</t>
  </si>
  <si>
    <t>23 0 01 23010</t>
  </si>
  <si>
    <t>23 0 00 00000</t>
  </si>
  <si>
    <t>38 0 01 00000</t>
  </si>
  <si>
    <t>38 0 00 00000</t>
  </si>
  <si>
    <t>88 0 00 00000</t>
  </si>
  <si>
    <t>88 8 00 00000</t>
  </si>
  <si>
    <t>88 8 00 51180</t>
  </si>
  <si>
    <t>09 0 01 09020</t>
  </si>
  <si>
    <t>09 0 01 09050</t>
  </si>
  <si>
    <t>Расходы на обеспечение деятельности ДДС</t>
  </si>
  <si>
    <t>Расходы на обеспечение деятельности ДНД</t>
  </si>
  <si>
    <t>Мероприятия по решению вопросов жизнедеятельности жителей поселений</t>
  </si>
  <si>
    <t>09 0 01 09110</t>
  </si>
  <si>
    <t>Материально-техническое обеспечение в области безопасности жизнедеятельности</t>
  </si>
  <si>
    <t>09 0 01 09080</t>
  </si>
  <si>
    <t>19 0 00 00000</t>
  </si>
  <si>
    <t>09 0 01 09090</t>
  </si>
  <si>
    <t>24 0 00 00000</t>
  </si>
  <si>
    <t>24 0 01 00000</t>
  </si>
  <si>
    <t>Основное мероприятие "Приведение сети автомобильных дорог в соответствие с нормативными требованиями"</t>
  </si>
  <si>
    <t>24 0 01 24010</t>
  </si>
  <si>
    <t>Ремонт и капитальный ремонт сети автомобильных дорог</t>
  </si>
  <si>
    <t>24 0 01 24020</t>
  </si>
  <si>
    <t>24 0 01 24040</t>
  </si>
  <si>
    <t>Плата за капитальный ремонт доли муниципального 
образования в праве долевой собственности МКД в региональный фонд капитального ремонта на счете "регионального оператора"
региональный фонд капитального ремонта на счете 
"регионального оператора</t>
  </si>
  <si>
    <t>Муниципальная программа "Энергосбережение и повышение энергетической эффективности в системах коммунальной инфраструктуры на территории муниципального образования сельского поселения село Ворсино"</t>
  </si>
  <si>
    <t>30 0 00 00000</t>
  </si>
  <si>
    <t>Основное мероприятие "Обеспечение рационального использования топливно-энергетических ресурсов"</t>
  </si>
  <si>
    <t>30 0 01 00000</t>
  </si>
  <si>
    <t>27 0 00 00000</t>
  </si>
  <si>
    <t>27 0 01 00000</t>
  </si>
  <si>
    <t>27 0 01 27010</t>
  </si>
  <si>
    <t>Благоустройство памятных мест</t>
  </si>
  <si>
    <t>19 0 01 00000</t>
  </si>
  <si>
    <t>19 0 01 19010</t>
  </si>
  <si>
    <t>19 0 01 19020</t>
  </si>
  <si>
    <t>19 0 01 19040</t>
  </si>
  <si>
    <t>19 0 01 19060</t>
  </si>
  <si>
    <t>Основное мероприятие "Мероприятия по  управлению имущественным комплексом муниципального образования сельского поселения село Ворсино"</t>
  </si>
  <si>
    <t>Основное мероприятие "Создание условий для адаптации молодёжи в современном обществе"</t>
  </si>
  <si>
    <t>46 0 00 00000</t>
  </si>
  <si>
    <t>46 0 01 00000</t>
  </si>
  <si>
    <t>46 0 01 46010</t>
  </si>
  <si>
    <t>Привлечение молодёжи к работе в летний период</t>
  </si>
  <si>
    <t>11 0 00 00000</t>
  </si>
  <si>
    <t>Муниципальная программа "Развитие культуры в сельском поселении село Ворсино"</t>
  </si>
  <si>
    <t>Подпрограмма "Старшее поколение" муниципальной программы " Развитие систем социального обеспечения населения"</t>
  </si>
  <si>
    <t>03 0 00 00000</t>
  </si>
  <si>
    <t>03 1 00 00000</t>
  </si>
  <si>
    <t>03 1 01 00000</t>
  </si>
  <si>
    <t>Подпрограмма "Семья и дети" муниципальной программы " Развитие систем социального обеспечения населения"</t>
  </si>
  <si>
    <t>03 2 00 00000</t>
  </si>
  <si>
    <t>Основное мероприятие "Снижение уровня детской безнадзорности и семейного неблагополучия"</t>
  </si>
  <si>
    <t>Развитие социального обслуживания семей и детей</t>
  </si>
  <si>
    <t>Основное мероприятие "Улучшение качества жизни пожилых людей, инвалидов и других категорий граждан"</t>
  </si>
  <si>
    <t>Проведение мероприятий для граждан пожилого возраста и инвалидов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</si>
  <si>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муниципальное образование сельское поселение село Ворсино</t>
  </si>
  <si>
    <t>13 0 00 00000</t>
  </si>
  <si>
    <t>13 0 01 00000</t>
  </si>
  <si>
    <t>Укрепление и развитие материально-технической базы для занятия населения физической культуры и спортом</t>
  </si>
  <si>
    <t>13 0 01 13050</t>
  </si>
  <si>
    <t>13 0 01 00590</t>
  </si>
  <si>
    <t>19 0 01 19030</t>
  </si>
  <si>
    <t>Мероприятия в сфере образования</t>
  </si>
  <si>
    <t>09 0 01 09060</t>
  </si>
  <si>
    <t>Основное мероприятие "Мероприятия по управлению имущественным комплексом муниципального образования сельского поселения село Ворсино"</t>
  </si>
  <si>
    <t>Основное мероприятие "Создание комфортных условий для проживания граждан"</t>
  </si>
  <si>
    <t>Раздел. подраздел</t>
  </si>
  <si>
    <t>Наименование расходов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</si>
  <si>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</si>
  <si>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</si>
  <si>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</si>
  <si>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</si>
  <si>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</si>
  <si>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</si>
  <si>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</si>
  <si>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</si>
  <si>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</si>
  <si>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Мероприятия по эффективному использованию муниципального имущества</t>
  </si>
  <si>
    <t>46 0 01 46080</t>
  </si>
  <si>
    <t>09 0 01 00600</t>
  </si>
  <si>
    <t>03 2 01 00000</t>
  </si>
  <si>
    <t>23 0 01 00000</t>
  </si>
  <si>
    <t>Мероприятия по информированию населения</t>
  </si>
  <si>
    <t>Плата за капитальный ремонт доли муниципального 
образования в праве долевой собственности МКД в региональный фонд капитального ремонта на счете "регионального оператора" региональный фонд капитального ремонта на счете "регионального оператора</t>
  </si>
  <si>
    <t>Укрепление и развитие материально-технической базы для занятия населения физической культурой и спортом</t>
  </si>
  <si>
    <t>Муниципальная программа "Развитие систем социального обеспечения населения"</t>
  </si>
  <si>
    <t>Основное мероприятие "Создание условий для благоприятной адаптации молодёжи в современном обществе"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</si>
  <si>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</si>
  <si>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Муниципальная программа "Совершенствование системы муниципального управления муниципального образования сельского поселения село Ворсино"</t>
  </si>
  <si>
    <t>09 0 01 09021</t>
  </si>
  <si>
    <t>24 0 01 24051</t>
  </si>
  <si>
    <t>38 0 01 19091</t>
  </si>
  <si>
    <t>19 0 01 19031</t>
  </si>
  <si>
    <t>19 0 01 19051</t>
  </si>
  <si>
    <t>Переданные полномочия на организацию ритуальных услуг и содержание мест захоронения</t>
  </si>
  <si>
    <t>Переданные полномочия на организацию сбора и вывоза бытовых отходов и мусора</t>
  </si>
  <si>
    <t>Переданные полномочия на предупреждение и ликвидацию чрезвычайных ситуаций</t>
  </si>
  <si>
    <t>Переданные полномочия на содержание, ремонт и капитальный ремонт сети автомобильных дорого за счет средств дорожного фонда</t>
  </si>
  <si>
    <t>Переданные полномочия на создание условий для жилищного строительства и содержание муниципального жилищного фонда</t>
  </si>
  <si>
    <t>Переданные полномочия на организацию в границах поселений электро-, тепло-, водоснабжения и водоотведения на территории поселения</t>
  </si>
  <si>
    <t xml:space="preserve">                к Решению Сельской Думы</t>
  </si>
  <si>
    <t>к Решению Сельской Думы муниципального образования сельского поселения село Ворсино</t>
  </si>
  <si>
    <t xml:space="preserve">               сельского поселения село Ворсино</t>
  </si>
  <si>
    <t xml:space="preserve">   </t>
  </si>
  <si>
    <t xml:space="preserve">                муниципального образования </t>
  </si>
  <si>
    <t>38 0 01 98070</t>
  </si>
  <si>
    <t>38 0 01 98030</t>
  </si>
  <si>
    <t>19 0 01 19050</t>
  </si>
  <si>
    <t>Организацию сбора и вывоза бытовых отходов и мусора</t>
  </si>
  <si>
    <t>Специальные расходы</t>
  </si>
  <si>
    <t>880</t>
  </si>
  <si>
    <t>Иные бюджнтные ассигнования</t>
  </si>
  <si>
    <t>Организация теплоснабжения</t>
  </si>
  <si>
    <t>30 0 01 90040</t>
  </si>
  <si>
    <t>30 0 01 19081</t>
  </si>
  <si>
    <t>11 0 01 00000</t>
  </si>
  <si>
    <t>11 0 01 11010</t>
  </si>
  <si>
    <t>Основное мероприятие  "Создание условий для развития культуры"</t>
  </si>
  <si>
    <t>11 0 01 11110</t>
  </si>
  <si>
    <t>11 0 01 00590</t>
  </si>
  <si>
    <t>Осуществление мер социальной поддержки малообеспеченных граждан, пенсионеров, инвалидов и других категорий граждан</t>
  </si>
  <si>
    <t>Основное мероприятие "Создание условий для благоприятной адаптации молодежи в современном обществе"</t>
  </si>
  <si>
    <t>13 0 01 13010</t>
  </si>
  <si>
    <t>Организация и проведение спортивных мероприятий</t>
  </si>
  <si>
    <t>Основное мероприятие "Создание условий для развития культуры"</t>
  </si>
  <si>
    <t>Муниципальная программа "Проведение праздничных мероприятий"</t>
  </si>
  <si>
    <t>Основное мероприятие "Проведение мероприятий в честь дня поселения"</t>
  </si>
  <si>
    <t>Основное мероприятие "Проведение мероприятий в честь Дня Победы"</t>
  </si>
  <si>
    <t>Основное мероприятие "Проведение Новогодних мероприятий"</t>
  </si>
  <si>
    <t>27 0 02 00000</t>
  </si>
  <si>
    <t>27 0 03 00000</t>
  </si>
  <si>
    <t>27 0 02 27020</t>
  </si>
  <si>
    <t>27 0 03 27060</t>
  </si>
  <si>
    <t>Празднование Дня победы</t>
  </si>
  <si>
    <t>Мероприятия по проведению Нового года</t>
  </si>
  <si>
    <t>27 0 02 27050</t>
  </si>
  <si>
    <t>03 1 01 03023</t>
  </si>
  <si>
    <t>03 1 01 03033</t>
  </si>
  <si>
    <t>03 2 01 03053</t>
  </si>
  <si>
    <t>03 2 01 03063</t>
  </si>
  <si>
    <t>68 0 01 00920</t>
  </si>
  <si>
    <t>Приложение 6</t>
  </si>
  <si>
    <t>Осуществление мер социальной поддержки малообеспеченных граждан, пенсионеров и инвалидов и других категорий граждан</t>
  </si>
  <si>
    <t>Подпрограмма "Старшее поколение" муниципальной программы "Развитие систем социального обеспечения населения"</t>
  </si>
  <si>
    <t>к Решению Сельской Думы</t>
  </si>
  <si>
    <t>сельского поселения село Ворсино</t>
  </si>
  <si>
    <t>Мероприятия по проведению Дня села</t>
  </si>
  <si>
    <t>03 1 01 79220</t>
  </si>
  <si>
    <t xml:space="preserve">  Другие вопросы в области социальной политики</t>
  </si>
  <si>
    <t>1006</t>
  </si>
  <si>
    <t>1400</t>
  </si>
  <si>
    <t>1403</t>
  </si>
  <si>
    <t>68 0 01 00721</t>
  </si>
  <si>
    <t>Реализация приоритетных проектов развития общественной инфраструктуры муниципальных образований</t>
  </si>
  <si>
    <t>14</t>
  </si>
  <si>
    <t>Прочие межбюджетные трансферты общего характера</t>
  </si>
  <si>
    <t>20 0 00 00000</t>
  </si>
  <si>
    <t>20 0 01 00000</t>
  </si>
  <si>
    <t>Основное мероприятие "Повышение уровня комфортности современной городской среды""</t>
  </si>
  <si>
    <t>Приложение 4</t>
  </si>
  <si>
    <t xml:space="preserve">                Приложение 8</t>
  </si>
  <si>
    <t xml:space="preserve"> Бюджетные ассигнования на 2020 год</t>
  </si>
  <si>
    <t>Приложение 10</t>
  </si>
  <si>
    <t>Переданные полномочия по разработке проектов изменений в документы территориального планирования, проектов планировки и межевания территории</t>
  </si>
  <si>
    <t>38 0 01 00981</t>
  </si>
  <si>
    <t>Межбюджетные трансферты общего характера бюджетам бюджетной системы Российской Федерации</t>
  </si>
  <si>
    <t>Исполнение судебных актов</t>
  </si>
  <si>
    <t>830</t>
  </si>
  <si>
    <t>Реализация мероприятий в области земельных отношений и инвентаризации объектов</t>
  </si>
  <si>
    <t>38 0 01 98050</t>
  </si>
  <si>
    <t>Муниципальная программа «Газификация населенных пунктов муниципального образования сельского поселения село Ворсино»</t>
  </si>
  <si>
    <t>28 0 00 00000</t>
  </si>
  <si>
    <t>Основное мероприятие «Организация газоснабжения в населенных пунктах»</t>
  </si>
  <si>
    <t>28 0 01 00000</t>
  </si>
  <si>
    <t>Основное мероприятие "Повышение уровня комфортности современной городской среды"</t>
  </si>
  <si>
    <t>Организация отдыха и оздоровления детей</t>
  </si>
  <si>
    <t>46 0 01 02182</t>
  </si>
  <si>
    <t>Межбюджетные трансферты</t>
  </si>
  <si>
    <t>Иные межбюджетные трансферты</t>
  </si>
  <si>
    <t>Организация в границах поселения газоснабжения населения</t>
  </si>
  <si>
    <t>28 0 01 28010</t>
  </si>
  <si>
    <t xml:space="preserve">Ведомственная структура расходов бюджета муниципального образования сельского поселения село Ворсино на 2020 и 2021 годы </t>
  </si>
  <si>
    <t>Бюджетные ассигнования на 2021 год</t>
  </si>
  <si>
    <t xml:space="preserve">Бюджетные ассигнования на 2020 год </t>
  </si>
  <si>
    <t xml:space="preserve">                Приложение 9</t>
  </si>
  <si>
    <t xml:space="preserve"> Бюджетные ассигнования на 2021 год</t>
  </si>
  <si>
    <t>Приложение 7</t>
  </si>
  <si>
    <t>Приложение 11</t>
  </si>
  <si>
    <t xml:space="preserve">Муниципальная программа "Обеспечение безопасности жизнедеятельности на территории муниципального образования сельского поселения село Ворсино" </t>
  </si>
  <si>
    <t>Муниципальная программа "Обеспечение безопасности жизнедеятельности на территории муниципального образования сельского поселения село Ворсино"</t>
  </si>
  <si>
    <t>Муниципальная программа "Формирование современной городской среды муниципального образования сельского поселения село Ворсино"</t>
  </si>
  <si>
    <t>Муниципальная программа "Развитие молодёжной политики на территории муниципального образования сельского поселения село Ворсино"</t>
  </si>
  <si>
    <t xml:space="preserve">Ведомственная структура расходов бюджета муниципального образования сельского поселения село Ворсино на 2020 год </t>
  </si>
  <si>
    <t>Содержание и текущий ремонт жилого фонда</t>
  </si>
  <si>
    <t>38 0 01 98080</t>
  </si>
  <si>
    <t>Распределение бюджетных ассигнований бюджета муниципального образования сельского поселения село Ворсино по разделам, подразделам, целевым статьям (муниципальных  программам и непрограммным направлениям деятельности), группам и подгруппам видов расходов классификации расходов бюджета на 2020  год</t>
  </si>
  <si>
    <t>Расходы   бюджета  муниципального  образования сельского поселения село Ворсино  на 2020 год              по разделам и подразделам классификации расходов бюджета</t>
  </si>
  <si>
    <t>Бюджетные ассигнования                        на 2020 год</t>
  </si>
  <si>
    <t>Распределение бюджетных ассигнований бюджета муниципального образования сельского поселения село Ворсино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2020 год</t>
  </si>
  <si>
    <t xml:space="preserve">Бюджетные ассигнования на 2021 год </t>
  </si>
  <si>
    <t>Бюджетные ассигнования на 2022 год</t>
  </si>
  <si>
    <t>38 0 01 S7030</t>
  </si>
  <si>
    <t>Выполнение кадастровых работ по внесению изменений документы территориального планирования и градостроительного зонирования</t>
  </si>
  <si>
    <t>Мероприятия по благоустройству сельских территорий</t>
  </si>
  <si>
    <t xml:space="preserve">Распределение бюджетных ассигнований бюджета муниципального образования сельского поселения село Ворсино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2021 и 2022 годы </t>
  </si>
  <si>
    <t xml:space="preserve"> Бюджетные ассигнования на 2022 год</t>
  </si>
  <si>
    <t>Расходы   бюджета  муниципального  образования сельского поселения село Ворсино  на 2021 и 2022 годы по разделам и подразделам классификации расходов бюджета</t>
  </si>
  <si>
    <t xml:space="preserve">Распределение бюджетных ассигнований бюджета муниципального образования сельского поселения село Ворсино по разделам, подразделам, целевым статьям (муниципальных  программам и непрограммным направлениям деятельности), группам и подгруппам видов расходов классификации расходов бюджета на 2021 и 2022 годы </t>
  </si>
  <si>
    <t>20 0 F2 55550</t>
  </si>
  <si>
    <t>Муниципальная программа "Переселение граждан из аварийного жилищного фонда муниципального образования сельского поселения село Ворсино"</t>
  </si>
  <si>
    <t>15 0 01 50010</t>
  </si>
  <si>
    <t>15 0 00 00000</t>
  </si>
  <si>
    <t>15 0 01 00000</t>
  </si>
  <si>
    <t>Основное мероприятие "Улучшение жилищных условий граждан"</t>
  </si>
  <si>
    <t>Прочие расходы, связанные с переселением граждан из аварийного жилья</t>
  </si>
  <si>
    <t>38 0 01 S7070</t>
  </si>
  <si>
    <t xml:space="preserve">  Реализация программ формирования современной городской среды</t>
  </si>
  <si>
    <t>Благоустройство общественных территорий</t>
  </si>
  <si>
    <t>20 0 01 20010</t>
  </si>
  <si>
    <t>Разработка землеустроительной документации по описанию границ населенных пунктов Калужской области для внесения в сведения ЕГРН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ЕГРН</t>
  </si>
  <si>
    <t>19 0 01 R5760</t>
  </si>
  <si>
    <t>Переданные полномочия на организацию в границах поселений электро, тепло-, водоснабжения и водоотведения на территории поселения</t>
  </si>
  <si>
    <t>от  19  декабря 2019 г. №  90</t>
  </si>
  <si>
    <t>от 19  декабря 2019 г. №  90</t>
  </si>
  <si>
    <t>от 19  декабря 2019 г. № 90</t>
  </si>
  <si>
    <t xml:space="preserve">                от  19 декабря 2019 г. № 90</t>
  </si>
  <si>
    <t xml:space="preserve">                от  19  декабря 2019 г. № 90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</si>
</sst>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12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9"/>
      <color indexed="12"/>
      <name val="Times New Roman"/>
      <family val="1"/>
    </font>
    <font>
      <sz val="9"/>
      <color indexed="55"/>
      <name val="Times New Roman"/>
      <family val="1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b/>
      <i/>
      <sz val="11"/>
      <color indexed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12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9"/>
      <color rgb="FF0000CC"/>
      <name val="Times New Roman"/>
      <family val="1"/>
    </font>
    <font>
      <b/>
      <i/>
      <sz val="9"/>
      <color rgb="FF0000CC"/>
      <name val="Times New Roman"/>
      <family val="1"/>
    </font>
    <font>
      <b/>
      <sz val="9"/>
      <color rgb="FF000000"/>
      <name val="Times New Roman"/>
      <family val="1"/>
    </font>
    <font>
      <b/>
      <i/>
      <sz val="11"/>
      <color rgb="FF0000CC"/>
      <name val="Times New Roman"/>
      <family val="1"/>
    </font>
    <font>
      <sz val="11"/>
      <color rgb="FF0000CC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9"/>
      <color rgb="FF0000C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>
      <alignment horizontal="left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2" fillId="13" borderId="0" xfId="0" applyFont="1" applyFill="1" applyBorder="1" applyAlignment="1">
      <alignment wrapText="1"/>
    </xf>
    <xf numFmtId="49" fontId="3" fillId="13" borderId="0" xfId="0" applyNumberFormat="1" applyFont="1" applyFill="1" applyBorder="1" applyAlignment="1" quotePrefix="1">
      <alignment horizontal="center"/>
    </xf>
    <xf numFmtId="49" fontId="3" fillId="13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 quotePrefix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49" fontId="5" fillId="7" borderId="0" xfId="0" applyNumberFormat="1" applyFont="1" applyFill="1" applyBorder="1" applyAlignment="1">
      <alignment horizontal="center"/>
    </xf>
    <xf numFmtId="49" fontId="5" fillId="13" borderId="0" xfId="0" applyNumberFormat="1" applyFont="1" applyFill="1" applyBorder="1" applyAlignment="1">
      <alignment horizontal="center"/>
    </xf>
    <xf numFmtId="0" fontId="3" fillId="13" borderId="0" xfId="0" applyFont="1" applyFill="1" applyBorder="1" applyAlignment="1">
      <alignment vertical="center" wrapText="1"/>
    </xf>
    <xf numFmtId="0" fontId="3" fillId="7" borderId="0" xfId="0" applyFont="1" applyFill="1" applyBorder="1" applyAlignment="1">
      <alignment vertical="center" wrapText="1"/>
    </xf>
    <xf numFmtId="49" fontId="3" fillId="7" borderId="0" xfId="0" applyNumberFormat="1" applyFont="1" applyFill="1" applyBorder="1" applyAlignment="1" quotePrefix="1">
      <alignment horizontal="center"/>
    </xf>
    <xf numFmtId="49" fontId="3" fillId="7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5" fillId="7" borderId="0" xfId="0" applyNumberFormat="1" applyFont="1" applyFill="1" applyBorder="1" applyAlignment="1" quotePrefix="1">
      <alignment horizontal="center"/>
    </xf>
    <xf numFmtId="0" fontId="2" fillId="13" borderId="0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" fontId="6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4" fontId="2" fillId="13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right"/>
    </xf>
    <xf numFmtId="4" fontId="55" fillId="0" borderId="0" xfId="0" applyNumberFormat="1" applyFont="1" applyFill="1" applyBorder="1" applyAlignment="1">
      <alignment horizontal="right"/>
    </xf>
    <xf numFmtId="0" fontId="56" fillId="0" borderId="0" xfId="0" applyFont="1" applyFill="1" applyBorder="1" applyAlignment="1">
      <alignment vertical="center" wrapText="1"/>
    </xf>
    <xf numFmtId="4" fontId="6" fillId="7" borderId="0" xfId="0" applyNumberFormat="1" applyFont="1" applyFill="1" applyBorder="1" applyAlignment="1">
      <alignment horizontal="right"/>
    </xf>
    <xf numFmtId="4" fontId="2" fillId="7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49" fontId="2" fillId="13" borderId="0" xfId="0" applyNumberFormat="1" applyFont="1" applyFill="1" applyBorder="1" applyAlignment="1">
      <alignment horizontal="center"/>
    </xf>
    <xf numFmtId="49" fontId="6" fillId="7" borderId="0" xfId="0" applyNumberFormat="1" applyFont="1" applyFill="1" applyBorder="1" applyAlignment="1">
      <alignment horizontal="center"/>
    </xf>
    <xf numFmtId="0" fontId="2" fillId="7" borderId="0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7" fillId="7" borderId="0" xfId="0" applyFont="1" applyFill="1" applyBorder="1" applyAlignment="1">
      <alignment vertical="center" wrapText="1"/>
    </xf>
    <xf numFmtId="49" fontId="2" fillId="7" borderId="0" xfId="0" applyNumberFormat="1" applyFont="1" applyFill="1" applyBorder="1" applyAlignment="1" quotePrefix="1">
      <alignment horizontal="center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left" wrapText="1"/>
    </xf>
    <xf numFmtId="49" fontId="5" fillId="13" borderId="0" xfId="0" applyNumberFormat="1" applyFont="1" applyFill="1" applyBorder="1" applyAlignment="1" quotePrefix="1">
      <alignment horizontal="center"/>
    </xf>
    <xf numFmtId="0" fontId="6" fillId="0" borderId="0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57" fillId="0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 quotePrefix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1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3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" fontId="6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 quotePrefix="1">
      <alignment horizontal="center" vertical="top"/>
    </xf>
    <xf numFmtId="0" fontId="2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 quotePrefix="1">
      <alignment horizontal="center" vertical="top"/>
    </xf>
    <xf numFmtId="0" fontId="6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 quotePrefix="1">
      <alignment horizontal="center" vertical="top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1" fontId="12" fillId="0" borderId="0" xfId="0" applyNumberFormat="1" applyFont="1" applyFill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right"/>
    </xf>
    <xf numFmtId="0" fontId="58" fillId="0" borderId="0" xfId="0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wrapText="1"/>
    </xf>
    <xf numFmtId="0" fontId="12" fillId="33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right"/>
    </xf>
    <xf numFmtId="4" fontId="59" fillId="0" borderId="0" xfId="0" applyNumberFormat="1" applyFont="1" applyFill="1" applyBorder="1" applyAlignment="1">
      <alignment horizontal="right"/>
    </xf>
    <xf numFmtId="0" fontId="14" fillId="33" borderId="0" xfId="0" applyFont="1" applyFill="1" applyBorder="1" applyAlignment="1">
      <alignment vertical="center" wrapText="1"/>
    </xf>
    <xf numFmtId="0" fontId="12" fillId="0" borderId="0" xfId="0" applyNumberFormat="1" applyFont="1" applyBorder="1" applyAlignment="1">
      <alignment vertical="center" wrapText="1"/>
    </xf>
    <xf numFmtId="0" fontId="12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horizontal="left" wrapText="1"/>
    </xf>
    <xf numFmtId="49" fontId="16" fillId="0" borderId="0" xfId="0" applyNumberFormat="1" applyFont="1" applyFill="1" applyBorder="1" applyAlignment="1" quotePrefix="1">
      <alignment horizontal="center"/>
    </xf>
    <xf numFmtId="49" fontId="17" fillId="0" borderId="0" xfId="0" applyNumberFormat="1" applyFont="1" applyFill="1" applyBorder="1" applyAlignment="1" quotePrefix="1">
      <alignment horizontal="center"/>
    </xf>
    <xf numFmtId="0" fontId="16" fillId="33" borderId="0" xfId="0" applyFont="1" applyFill="1" applyBorder="1" applyAlignment="1">
      <alignment horizontal="left" vertical="top" wrapText="1"/>
    </xf>
    <xf numFmtId="0" fontId="12" fillId="33" borderId="0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Alignment="1">
      <alignment/>
    </xf>
    <xf numFmtId="49" fontId="14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1" fontId="12" fillId="0" borderId="0" xfId="0" applyNumberFormat="1" applyFont="1" applyFill="1" applyAlignment="1">
      <alignment horizontal="right"/>
    </xf>
    <xf numFmtId="1" fontId="6" fillId="0" borderId="0" xfId="0" applyNumberFormat="1" applyFont="1" applyFill="1" applyAlignment="1">
      <alignment horizontal="right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30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49.00390625" style="19" customWidth="1"/>
    <col min="2" max="2" width="12.7109375" style="19" customWidth="1"/>
    <col min="3" max="3" width="8.57421875" style="19" customWidth="1"/>
    <col min="4" max="4" width="11.140625" style="19" customWidth="1"/>
    <col min="5" max="5" width="9.28125" style="19" customWidth="1"/>
    <col min="6" max="6" width="13.421875" style="19" customWidth="1"/>
    <col min="7" max="7" width="9.140625" style="19" customWidth="1"/>
    <col min="8" max="10" width="10.8515625" style="19" bestFit="1" customWidth="1"/>
    <col min="11" max="244" width="9.140625" style="19" customWidth="1"/>
    <col min="245" max="245" width="37.7109375" style="19" customWidth="1"/>
    <col min="246" max="246" width="7.57421875" style="19" customWidth="1"/>
    <col min="247" max="248" width="9.00390625" style="19" customWidth="1"/>
    <col min="249" max="249" width="6.421875" style="19" customWidth="1"/>
    <col min="250" max="250" width="9.28125" style="19" customWidth="1"/>
    <col min="251" max="251" width="11.00390625" style="19" customWidth="1"/>
    <col min="252" max="252" width="9.8515625" style="19" customWidth="1"/>
    <col min="253" max="255" width="0" style="19" hidden="1" customWidth="1"/>
    <col min="256" max="16384" width="9.140625" style="19" customWidth="1"/>
  </cols>
  <sheetData>
    <row r="2" spans="3:6" ht="24" customHeight="1">
      <c r="C2" s="19" t="s">
        <v>302</v>
      </c>
      <c r="F2" s="20"/>
    </row>
    <row r="3" spans="3:6" ht="12">
      <c r="C3" s="115" t="s">
        <v>244</v>
      </c>
      <c r="D3" s="115"/>
      <c r="E3" s="115"/>
      <c r="F3" s="115"/>
    </row>
    <row r="4" spans="3:6" ht="12">
      <c r="C4" s="19" t="s">
        <v>365</v>
      </c>
      <c r="F4" s="20"/>
    </row>
    <row r="5" ht="12">
      <c r="F5" s="20"/>
    </row>
    <row r="6" spans="1:6" ht="12">
      <c r="A6" s="116" t="s">
        <v>335</v>
      </c>
      <c r="B6" s="116"/>
      <c r="C6" s="116"/>
      <c r="D6" s="116"/>
      <c r="E6" s="116"/>
      <c r="F6" s="116"/>
    </row>
    <row r="7" ht="12">
      <c r="A7" s="21"/>
    </row>
    <row r="8" ht="12">
      <c r="F8" s="111" t="s">
        <v>93</v>
      </c>
    </row>
    <row r="9" spans="1:6" ht="36">
      <c r="A9" s="23" t="s">
        <v>0</v>
      </c>
      <c r="B9" s="24" t="s">
        <v>117</v>
      </c>
      <c r="C9" s="24" t="s">
        <v>1</v>
      </c>
      <c r="D9" s="24" t="s">
        <v>2</v>
      </c>
      <c r="E9" s="24" t="s">
        <v>3</v>
      </c>
      <c r="F9" s="24" t="s">
        <v>326</v>
      </c>
    </row>
    <row r="10" spans="1:6" ht="12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</row>
    <row r="11" spans="1:6" ht="36">
      <c r="A11" s="49" t="s">
        <v>102</v>
      </c>
      <c r="B11" s="18"/>
      <c r="C11" s="18"/>
      <c r="D11" s="18"/>
      <c r="E11" s="18"/>
      <c r="F11" s="18"/>
    </row>
    <row r="12" spans="1:6" ht="12">
      <c r="A12" s="39" t="s">
        <v>4</v>
      </c>
      <c r="B12" s="20"/>
      <c r="C12" s="40"/>
      <c r="D12" s="40"/>
      <c r="E12" s="40"/>
      <c r="F12" s="26">
        <f>F13+F33+F86+F95+F127+F158+F247+F260+F277+F307+F324</f>
        <v>157367379.87</v>
      </c>
    </row>
    <row r="13" spans="1:6" ht="12">
      <c r="A13" s="1" t="s">
        <v>5</v>
      </c>
      <c r="B13" s="2" t="s">
        <v>6</v>
      </c>
      <c r="C13" s="3" t="s">
        <v>7</v>
      </c>
      <c r="D13" s="47"/>
      <c r="E13" s="47"/>
      <c r="F13" s="25">
        <f>F14+F19+F38+F44</f>
        <v>27889082</v>
      </c>
    </row>
    <row r="14" spans="1:6" ht="36">
      <c r="A14" s="41" t="s">
        <v>49</v>
      </c>
      <c r="B14" s="42" t="s">
        <v>6</v>
      </c>
      <c r="C14" s="12" t="s">
        <v>8</v>
      </c>
      <c r="D14" s="15"/>
      <c r="E14" s="15"/>
      <c r="F14" s="32">
        <f>+F15</f>
        <v>1931004</v>
      </c>
    </row>
    <row r="15" spans="1:6" ht="36">
      <c r="A15" s="30" t="s">
        <v>50</v>
      </c>
      <c r="B15" s="52" t="s">
        <v>6</v>
      </c>
      <c r="C15" s="52" t="s">
        <v>8</v>
      </c>
      <c r="D15" s="52" t="s">
        <v>123</v>
      </c>
      <c r="E15" s="52"/>
      <c r="F15" s="26">
        <f>F16</f>
        <v>1931004</v>
      </c>
    </row>
    <row r="16" spans="1:6" ht="24">
      <c r="A16" s="51" t="s">
        <v>9</v>
      </c>
      <c r="B16" s="52" t="s">
        <v>6</v>
      </c>
      <c r="C16" s="52" t="s">
        <v>8</v>
      </c>
      <c r="D16" s="52" t="s">
        <v>123</v>
      </c>
      <c r="E16" s="52"/>
      <c r="F16" s="26">
        <f>F17</f>
        <v>1931004</v>
      </c>
    </row>
    <row r="17" spans="1:6" ht="48">
      <c r="A17" s="43" t="s">
        <v>83</v>
      </c>
      <c r="B17" s="4" t="s">
        <v>6</v>
      </c>
      <c r="C17" s="4" t="s">
        <v>8</v>
      </c>
      <c r="D17" s="4" t="s">
        <v>123</v>
      </c>
      <c r="E17" s="4" t="s">
        <v>52</v>
      </c>
      <c r="F17" s="28">
        <f>F18</f>
        <v>1931004</v>
      </c>
    </row>
    <row r="18" spans="1:6" ht="24">
      <c r="A18" s="45" t="s">
        <v>89</v>
      </c>
      <c r="B18" s="4" t="s">
        <v>6</v>
      </c>
      <c r="C18" s="4" t="s">
        <v>8</v>
      </c>
      <c r="D18" s="4" t="s">
        <v>123</v>
      </c>
      <c r="E18" s="4" t="s">
        <v>54</v>
      </c>
      <c r="F18" s="29">
        <v>1931004</v>
      </c>
    </row>
    <row r="19" spans="1:6" ht="36">
      <c r="A19" s="38" t="s">
        <v>10</v>
      </c>
      <c r="B19" s="12" t="s">
        <v>6</v>
      </c>
      <c r="C19" s="12" t="s">
        <v>11</v>
      </c>
      <c r="D19" s="15"/>
      <c r="E19" s="15"/>
      <c r="F19" s="32">
        <f>F29+F20</f>
        <v>12329983</v>
      </c>
    </row>
    <row r="20" spans="1:6" ht="36">
      <c r="A20" s="30" t="s">
        <v>231</v>
      </c>
      <c r="B20" s="52" t="s">
        <v>6</v>
      </c>
      <c r="C20" s="52" t="s">
        <v>11</v>
      </c>
      <c r="D20" s="52" t="s">
        <v>124</v>
      </c>
      <c r="E20" s="52"/>
      <c r="F20" s="26">
        <f>F21</f>
        <v>11062429</v>
      </c>
    </row>
    <row r="21" spans="1:6" ht="24">
      <c r="A21" s="51" t="s">
        <v>122</v>
      </c>
      <c r="B21" s="52" t="s">
        <v>6</v>
      </c>
      <c r="C21" s="53" t="s">
        <v>11</v>
      </c>
      <c r="D21" s="52" t="s">
        <v>125</v>
      </c>
      <c r="E21" s="52"/>
      <c r="F21" s="26">
        <f>F22</f>
        <v>11062429</v>
      </c>
    </row>
    <row r="22" spans="1:6" ht="12">
      <c r="A22" s="51" t="s">
        <v>51</v>
      </c>
      <c r="B22" s="52" t="s">
        <v>6</v>
      </c>
      <c r="C22" s="52" t="s">
        <v>11</v>
      </c>
      <c r="D22" s="52" t="s">
        <v>126</v>
      </c>
      <c r="E22" s="52"/>
      <c r="F22" s="26">
        <f>F23+F25+F27</f>
        <v>11062429</v>
      </c>
    </row>
    <row r="23" spans="1:6" ht="48">
      <c r="A23" s="44" t="s">
        <v>83</v>
      </c>
      <c r="B23" s="4" t="s">
        <v>6</v>
      </c>
      <c r="C23" s="4" t="s">
        <v>11</v>
      </c>
      <c r="D23" s="4" t="s">
        <v>126</v>
      </c>
      <c r="E23" s="4" t="s">
        <v>52</v>
      </c>
      <c r="F23" s="28">
        <f>F24</f>
        <v>8752889</v>
      </c>
    </row>
    <row r="24" spans="1:6" ht="24">
      <c r="A24" s="45" t="s">
        <v>89</v>
      </c>
      <c r="B24" s="4" t="s">
        <v>6</v>
      </c>
      <c r="C24" s="4" t="s">
        <v>11</v>
      </c>
      <c r="D24" s="4" t="s">
        <v>126</v>
      </c>
      <c r="E24" s="4" t="s">
        <v>54</v>
      </c>
      <c r="F24" s="29">
        <v>8752889</v>
      </c>
    </row>
    <row r="25" spans="1:6" ht="24">
      <c r="A25" s="43" t="s">
        <v>63</v>
      </c>
      <c r="B25" s="27" t="s">
        <v>6</v>
      </c>
      <c r="C25" s="4" t="s">
        <v>11</v>
      </c>
      <c r="D25" s="4" t="s">
        <v>126</v>
      </c>
      <c r="E25" s="4" t="s">
        <v>55</v>
      </c>
      <c r="F25" s="28">
        <f>F26</f>
        <v>2308540</v>
      </c>
    </row>
    <row r="26" spans="1:6" ht="24">
      <c r="A26" s="43" t="s">
        <v>64</v>
      </c>
      <c r="B26" s="27" t="s">
        <v>6</v>
      </c>
      <c r="C26" s="4" t="s">
        <v>11</v>
      </c>
      <c r="D26" s="4" t="s">
        <v>126</v>
      </c>
      <c r="E26" s="4" t="s">
        <v>56</v>
      </c>
      <c r="F26" s="29">
        <v>2308540</v>
      </c>
    </row>
    <row r="27" spans="1:6" ht="12">
      <c r="A27" s="45" t="s">
        <v>47</v>
      </c>
      <c r="B27" s="27" t="s">
        <v>6</v>
      </c>
      <c r="C27" s="4" t="s">
        <v>11</v>
      </c>
      <c r="D27" s="4" t="s">
        <v>126</v>
      </c>
      <c r="E27" s="4" t="s">
        <v>57</v>
      </c>
      <c r="F27" s="28">
        <f>F28</f>
        <v>1000</v>
      </c>
    </row>
    <row r="28" spans="1:6" ht="12">
      <c r="A28" s="45" t="s">
        <v>65</v>
      </c>
      <c r="B28" s="27" t="s">
        <v>6</v>
      </c>
      <c r="C28" s="4" t="s">
        <v>11</v>
      </c>
      <c r="D28" s="4" t="s">
        <v>126</v>
      </c>
      <c r="E28" s="4" t="s">
        <v>58</v>
      </c>
      <c r="F28" s="29">
        <v>1000</v>
      </c>
    </row>
    <row r="29" spans="1:6" ht="12">
      <c r="A29" s="30" t="s">
        <v>59</v>
      </c>
      <c r="B29" s="52" t="s">
        <v>6</v>
      </c>
      <c r="C29" s="52" t="s">
        <v>11</v>
      </c>
      <c r="D29" s="52" t="s">
        <v>127</v>
      </c>
      <c r="E29" s="52"/>
      <c r="F29" s="26">
        <f>F30</f>
        <v>1267554</v>
      </c>
    </row>
    <row r="30" spans="1:6" ht="24">
      <c r="A30" s="51" t="s">
        <v>60</v>
      </c>
      <c r="B30" s="52" t="s">
        <v>6</v>
      </c>
      <c r="C30" s="52" t="s">
        <v>11</v>
      </c>
      <c r="D30" s="52" t="s">
        <v>128</v>
      </c>
      <c r="E30" s="52"/>
      <c r="F30" s="26">
        <f>F31</f>
        <v>1267554</v>
      </c>
    </row>
    <row r="31" spans="1:6" ht="48">
      <c r="A31" s="44" t="s">
        <v>83</v>
      </c>
      <c r="B31" s="4" t="s">
        <v>6</v>
      </c>
      <c r="C31" s="4" t="s">
        <v>11</v>
      </c>
      <c r="D31" s="4" t="s">
        <v>128</v>
      </c>
      <c r="E31" s="4" t="s">
        <v>52</v>
      </c>
      <c r="F31" s="28">
        <f>F32</f>
        <v>1267554</v>
      </c>
    </row>
    <row r="32" spans="1:6" ht="24">
      <c r="A32" s="45" t="s">
        <v>78</v>
      </c>
      <c r="B32" s="4" t="s">
        <v>6</v>
      </c>
      <c r="C32" s="4" t="s">
        <v>11</v>
      </c>
      <c r="D32" s="4" t="s">
        <v>128</v>
      </c>
      <c r="E32" s="4" t="s">
        <v>54</v>
      </c>
      <c r="F32" s="29">
        <v>1267554</v>
      </c>
    </row>
    <row r="33" spans="1:6" ht="12">
      <c r="A33" s="11" t="s">
        <v>99</v>
      </c>
      <c r="B33" s="12" t="s">
        <v>6</v>
      </c>
      <c r="C33" s="13" t="s">
        <v>101</v>
      </c>
      <c r="D33" s="8"/>
      <c r="E33" s="55"/>
      <c r="F33" s="32">
        <f>F34</f>
        <v>1000000</v>
      </c>
    </row>
    <row r="34" spans="1:6" ht="12">
      <c r="A34" s="30" t="s">
        <v>99</v>
      </c>
      <c r="B34" s="54" t="s">
        <v>6</v>
      </c>
      <c r="C34" s="52" t="s">
        <v>101</v>
      </c>
      <c r="D34" s="52" t="s">
        <v>129</v>
      </c>
      <c r="E34" s="52"/>
      <c r="F34" s="26">
        <f>F35</f>
        <v>1000000</v>
      </c>
    </row>
    <row r="35" spans="1:6" ht="12">
      <c r="A35" s="57" t="s">
        <v>100</v>
      </c>
      <c r="B35" s="54" t="s">
        <v>6</v>
      </c>
      <c r="C35" s="52" t="s">
        <v>101</v>
      </c>
      <c r="D35" s="52" t="s">
        <v>130</v>
      </c>
      <c r="E35" s="52"/>
      <c r="F35" s="26">
        <f>F36</f>
        <v>1000000</v>
      </c>
    </row>
    <row r="36" spans="1:6" ht="12">
      <c r="A36" s="61" t="s">
        <v>254</v>
      </c>
      <c r="B36" s="4" t="s">
        <v>6</v>
      </c>
      <c r="C36" s="4" t="s">
        <v>101</v>
      </c>
      <c r="D36" s="4" t="s">
        <v>130</v>
      </c>
      <c r="E36" s="4" t="s">
        <v>57</v>
      </c>
      <c r="F36" s="28">
        <f>F37</f>
        <v>1000000</v>
      </c>
    </row>
    <row r="37" spans="1:6" ht="12">
      <c r="A37" s="61" t="s">
        <v>252</v>
      </c>
      <c r="B37" s="4" t="s">
        <v>6</v>
      </c>
      <c r="C37" s="4" t="s">
        <v>101</v>
      </c>
      <c r="D37" s="4" t="s">
        <v>130</v>
      </c>
      <c r="E37" s="4" t="s">
        <v>253</v>
      </c>
      <c r="F37" s="29">
        <v>1000000</v>
      </c>
    </row>
    <row r="38" spans="1:6" ht="12">
      <c r="A38" s="11" t="s">
        <v>12</v>
      </c>
      <c r="B38" s="12" t="s">
        <v>6</v>
      </c>
      <c r="C38" s="13" t="s">
        <v>13</v>
      </c>
      <c r="D38" s="8"/>
      <c r="E38" s="55"/>
      <c r="F38" s="32">
        <f>F39</f>
        <v>400000</v>
      </c>
    </row>
    <row r="39" spans="1:6" ht="36">
      <c r="A39" s="30" t="s">
        <v>331</v>
      </c>
      <c r="B39" s="54" t="s">
        <v>6</v>
      </c>
      <c r="C39" s="52" t="s">
        <v>13</v>
      </c>
      <c r="D39" s="52" t="s">
        <v>132</v>
      </c>
      <c r="E39" s="4"/>
      <c r="F39" s="26">
        <f>F40</f>
        <v>400000</v>
      </c>
    </row>
    <row r="40" spans="1:6" ht="24">
      <c r="A40" s="14" t="s">
        <v>131</v>
      </c>
      <c r="B40" s="54" t="s">
        <v>6</v>
      </c>
      <c r="C40" s="52" t="s">
        <v>13</v>
      </c>
      <c r="D40" s="52" t="s">
        <v>133</v>
      </c>
      <c r="E40" s="4"/>
      <c r="F40" s="26">
        <f>F41</f>
        <v>400000</v>
      </c>
    </row>
    <row r="41" spans="1:6" ht="12">
      <c r="A41" s="14" t="s">
        <v>61</v>
      </c>
      <c r="B41" s="54" t="s">
        <v>6</v>
      </c>
      <c r="C41" s="52" t="s">
        <v>13</v>
      </c>
      <c r="D41" s="52" t="s">
        <v>222</v>
      </c>
      <c r="E41" s="52"/>
      <c r="F41" s="26">
        <f>F42</f>
        <v>400000</v>
      </c>
    </row>
    <row r="42" spans="1:6" ht="12">
      <c r="A42" s="7" t="s">
        <v>47</v>
      </c>
      <c r="B42" s="27" t="s">
        <v>6</v>
      </c>
      <c r="C42" s="4" t="s">
        <v>13</v>
      </c>
      <c r="D42" s="4" t="s">
        <v>222</v>
      </c>
      <c r="E42" s="4">
        <v>800</v>
      </c>
      <c r="F42" s="28">
        <f>F43</f>
        <v>400000</v>
      </c>
    </row>
    <row r="43" spans="1:6" ht="12">
      <c r="A43" s="7" t="s">
        <v>62</v>
      </c>
      <c r="B43" s="27" t="s">
        <v>6</v>
      </c>
      <c r="C43" s="4" t="s">
        <v>13</v>
      </c>
      <c r="D43" s="4" t="s">
        <v>222</v>
      </c>
      <c r="E43" s="4">
        <v>870</v>
      </c>
      <c r="F43" s="29">
        <v>400000</v>
      </c>
    </row>
    <row r="44" spans="1:6" ht="12">
      <c r="A44" s="11" t="s">
        <v>14</v>
      </c>
      <c r="B44" s="12" t="s">
        <v>6</v>
      </c>
      <c r="C44" s="13" t="s">
        <v>15</v>
      </c>
      <c r="D44" s="15"/>
      <c r="E44" s="15"/>
      <c r="F44" s="32">
        <f>+F55+F60+F45+F73+F78</f>
        <v>13228095</v>
      </c>
    </row>
    <row r="45" spans="1:6" ht="36">
      <c r="A45" s="30" t="s">
        <v>67</v>
      </c>
      <c r="B45" s="54" t="s">
        <v>6</v>
      </c>
      <c r="C45" s="52" t="s">
        <v>15</v>
      </c>
      <c r="D45" s="52" t="s">
        <v>135</v>
      </c>
      <c r="E45" s="4"/>
      <c r="F45" s="26">
        <f>F46</f>
        <v>8897095</v>
      </c>
    </row>
    <row r="46" spans="1:6" ht="36">
      <c r="A46" s="59" t="s">
        <v>134</v>
      </c>
      <c r="B46" s="54" t="s">
        <v>6</v>
      </c>
      <c r="C46" s="52" t="s">
        <v>15</v>
      </c>
      <c r="D46" s="52" t="s">
        <v>136</v>
      </c>
      <c r="E46" s="4"/>
      <c r="F46" s="26">
        <f>F47+F52</f>
        <v>8897095</v>
      </c>
    </row>
    <row r="47" spans="1:6" ht="36">
      <c r="A47" s="59" t="s">
        <v>84</v>
      </c>
      <c r="B47" s="52" t="s">
        <v>6</v>
      </c>
      <c r="C47" s="52" t="s">
        <v>15</v>
      </c>
      <c r="D47" s="52" t="s">
        <v>137</v>
      </c>
      <c r="E47" s="52"/>
      <c r="F47" s="26">
        <f>F48+F50</f>
        <v>8747095</v>
      </c>
    </row>
    <row r="48" spans="1:6" ht="48">
      <c r="A48" s="44" t="s">
        <v>83</v>
      </c>
      <c r="B48" s="4" t="s">
        <v>6</v>
      </c>
      <c r="C48" s="4" t="s">
        <v>15</v>
      </c>
      <c r="D48" s="4" t="s">
        <v>137</v>
      </c>
      <c r="E48" s="4" t="s">
        <v>52</v>
      </c>
      <c r="F48" s="28">
        <f>F49</f>
        <v>8702095</v>
      </c>
    </row>
    <row r="49" spans="1:6" ht="24">
      <c r="A49" s="44" t="s">
        <v>53</v>
      </c>
      <c r="B49" s="4" t="s">
        <v>6</v>
      </c>
      <c r="C49" s="4" t="s">
        <v>15</v>
      </c>
      <c r="D49" s="4" t="s">
        <v>137</v>
      </c>
      <c r="E49" s="4" t="s">
        <v>54</v>
      </c>
      <c r="F49" s="29">
        <v>8702095</v>
      </c>
    </row>
    <row r="50" spans="1:6" ht="24">
      <c r="A50" s="43" t="s">
        <v>63</v>
      </c>
      <c r="B50" s="4" t="s">
        <v>6</v>
      </c>
      <c r="C50" s="4" t="s">
        <v>15</v>
      </c>
      <c r="D50" s="4" t="s">
        <v>137</v>
      </c>
      <c r="E50" s="4" t="s">
        <v>55</v>
      </c>
      <c r="F50" s="28">
        <f>F51</f>
        <v>45000</v>
      </c>
    </row>
    <row r="51" spans="1:6" ht="24">
      <c r="A51" s="43" t="s">
        <v>64</v>
      </c>
      <c r="B51" s="4" t="s">
        <v>6</v>
      </c>
      <c r="C51" s="4" t="s">
        <v>15</v>
      </c>
      <c r="D51" s="4" t="s">
        <v>137</v>
      </c>
      <c r="E51" s="4" t="s">
        <v>56</v>
      </c>
      <c r="F51" s="29">
        <v>45000</v>
      </c>
    </row>
    <row r="52" spans="1:6" ht="36">
      <c r="A52" s="60" t="s">
        <v>139</v>
      </c>
      <c r="B52" s="52" t="s">
        <v>140</v>
      </c>
      <c r="C52" s="52" t="s">
        <v>15</v>
      </c>
      <c r="D52" s="52" t="s">
        <v>138</v>
      </c>
      <c r="E52" s="52"/>
      <c r="F52" s="26">
        <f>F53</f>
        <v>150000</v>
      </c>
    </row>
    <row r="53" spans="1:6" ht="24">
      <c r="A53" s="43" t="s">
        <v>63</v>
      </c>
      <c r="B53" s="4" t="s">
        <v>6</v>
      </c>
      <c r="C53" s="4" t="s">
        <v>15</v>
      </c>
      <c r="D53" s="4" t="s">
        <v>138</v>
      </c>
      <c r="E53" s="4" t="s">
        <v>55</v>
      </c>
      <c r="F53" s="28">
        <f>F54</f>
        <v>150000</v>
      </c>
    </row>
    <row r="54" spans="1:6" ht="24">
      <c r="A54" s="43" t="s">
        <v>64</v>
      </c>
      <c r="B54" s="4" t="s">
        <v>6</v>
      </c>
      <c r="C54" s="4" t="s">
        <v>15</v>
      </c>
      <c r="D54" s="4" t="s">
        <v>138</v>
      </c>
      <c r="E54" s="4" t="s">
        <v>56</v>
      </c>
      <c r="F54" s="29">
        <v>150000</v>
      </c>
    </row>
    <row r="55" spans="1:6" ht="36">
      <c r="A55" s="30" t="s">
        <v>66</v>
      </c>
      <c r="B55" s="54" t="s">
        <v>6</v>
      </c>
      <c r="C55" s="52" t="s">
        <v>15</v>
      </c>
      <c r="D55" s="52" t="s">
        <v>143</v>
      </c>
      <c r="E55" s="4"/>
      <c r="F55" s="26">
        <f>F56</f>
        <v>866000</v>
      </c>
    </row>
    <row r="56" spans="1:6" ht="24">
      <c r="A56" s="14" t="s">
        <v>141</v>
      </c>
      <c r="B56" s="54" t="s">
        <v>6</v>
      </c>
      <c r="C56" s="52" t="s">
        <v>15</v>
      </c>
      <c r="D56" s="52" t="s">
        <v>224</v>
      </c>
      <c r="E56" s="4"/>
      <c r="F56" s="26">
        <f>F57</f>
        <v>866000</v>
      </c>
    </row>
    <row r="57" spans="1:6" ht="12">
      <c r="A57" s="14" t="s">
        <v>225</v>
      </c>
      <c r="B57" s="54" t="s">
        <v>6</v>
      </c>
      <c r="C57" s="52" t="s">
        <v>15</v>
      </c>
      <c r="D57" s="52" t="s">
        <v>142</v>
      </c>
      <c r="E57" s="52"/>
      <c r="F57" s="26">
        <f>F58</f>
        <v>866000</v>
      </c>
    </row>
    <row r="58" spans="1:6" ht="24">
      <c r="A58" s="43" t="s">
        <v>63</v>
      </c>
      <c r="B58" s="27" t="s">
        <v>6</v>
      </c>
      <c r="C58" s="4" t="s">
        <v>15</v>
      </c>
      <c r="D58" s="4" t="s">
        <v>142</v>
      </c>
      <c r="E58" s="4" t="s">
        <v>55</v>
      </c>
      <c r="F58" s="28">
        <f>F59</f>
        <v>866000</v>
      </c>
    </row>
    <row r="59" spans="1:6" ht="24">
      <c r="A59" s="43" t="s">
        <v>64</v>
      </c>
      <c r="B59" s="27" t="s">
        <v>6</v>
      </c>
      <c r="C59" s="4" t="s">
        <v>15</v>
      </c>
      <c r="D59" s="4" t="s">
        <v>142</v>
      </c>
      <c r="E59" s="4" t="s">
        <v>56</v>
      </c>
      <c r="F59" s="29">
        <v>866000</v>
      </c>
    </row>
    <row r="60" spans="1:6" ht="24">
      <c r="A60" s="30" t="s">
        <v>268</v>
      </c>
      <c r="B60" s="54" t="s">
        <v>6</v>
      </c>
      <c r="C60" s="52" t="s">
        <v>15</v>
      </c>
      <c r="D60" s="52" t="s">
        <v>171</v>
      </c>
      <c r="E60" s="52"/>
      <c r="F60" s="26">
        <f>F61+F65+F69</f>
        <v>2388000</v>
      </c>
    </row>
    <row r="61" spans="1:6" ht="24">
      <c r="A61" s="51" t="s">
        <v>269</v>
      </c>
      <c r="B61" s="54" t="s">
        <v>6</v>
      </c>
      <c r="C61" s="52" t="s">
        <v>15</v>
      </c>
      <c r="D61" s="52" t="s">
        <v>172</v>
      </c>
      <c r="E61" s="52"/>
      <c r="F61" s="26">
        <f>F62</f>
        <v>518000</v>
      </c>
    </row>
    <row r="62" spans="1:6" ht="12">
      <c r="A62" s="51" t="s">
        <v>289</v>
      </c>
      <c r="B62" s="54" t="s">
        <v>6</v>
      </c>
      <c r="C62" s="52" t="s">
        <v>15</v>
      </c>
      <c r="D62" s="52" t="s">
        <v>173</v>
      </c>
      <c r="E62" s="52"/>
      <c r="F62" s="26">
        <f>F63</f>
        <v>518000</v>
      </c>
    </row>
    <row r="63" spans="1:6" ht="24">
      <c r="A63" s="43" t="s">
        <v>63</v>
      </c>
      <c r="B63" s="27" t="s">
        <v>6</v>
      </c>
      <c r="C63" s="4" t="s">
        <v>15</v>
      </c>
      <c r="D63" s="4" t="s">
        <v>173</v>
      </c>
      <c r="E63" s="4" t="s">
        <v>55</v>
      </c>
      <c r="F63" s="28">
        <f>F64</f>
        <v>518000</v>
      </c>
    </row>
    <row r="64" spans="1:6" ht="24">
      <c r="A64" s="43" t="s">
        <v>64</v>
      </c>
      <c r="B64" s="27" t="s">
        <v>6</v>
      </c>
      <c r="C64" s="4" t="s">
        <v>15</v>
      </c>
      <c r="D64" s="4" t="s">
        <v>173</v>
      </c>
      <c r="E64" s="4" t="s">
        <v>56</v>
      </c>
      <c r="F64" s="29">
        <v>518000</v>
      </c>
    </row>
    <row r="65" spans="1:6" ht="24">
      <c r="A65" s="51" t="s">
        <v>270</v>
      </c>
      <c r="B65" s="54" t="s">
        <v>6</v>
      </c>
      <c r="C65" s="52" t="s">
        <v>15</v>
      </c>
      <c r="D65" s="52" t="s">
        <v>272</v>
      </c>
      <c r="E65" s="52"/>
      <c r="F65" s="26">
        <f>F66</f>
        <v>500000</v>
      </c>
    </row>
    <row r="66" spans="1:6" ht="12">
      <c r="A66" s="51" t="s">
        <v>276</v>
      </c>
      <c r="B66" s="54" t="s">
        <v>6</v>
      </c>
      <c r="C66" s="52" t="s">
        <v>15</v>
      </c>
      <c r="D66" s="52" t="s">
        <v>274</v>
      </c>
      <c r="E66" s="52"/>
      <c r="F66" s="26">
        <f>F67</f>
        <v>500000</v>
      </c>
    </row>
    <row r="67" spans="1:6" ht="24">
      <c r="A67" s="43" t="s">
        <v>63</v>
      </c>
      <c r="B67" s="27" t="s">
        <v>6</v>
      </c>
      <c r="C67" s="4" t="s">
        <v>15</v>
      </c>
      <c r="D67" s="4" t="s">
        <v>274</v>
      </c>
      <c r="E67" s="4" t="s">
        <v>55</v>
      </c>
      <c r="F67" s="28">
        <f>F68</f>
        <v>500000</v>
      </c>
    </row>
    <row r="68" spans="1:6" ht="24">
      <c r="A68" s="43" t="s">
        <v>64</v>
      </c>
      <c r="B68" s="27" t="s">
        <v>6</v>
      </c>
      <c r="C68" s="4" t="s">
        <v>15</v>
      </c>
      <c r="D68" s="4" t="s">
        <v>274</v>
      </c>
      <c r="E68" s="4" t="s">
        <v>56</v>
      </c>
      <c r="F68" s="29">
        <v>500000</v>
      </c>
    </row>
    <row r="69" spans="1:6" ht="24">
      <c r="A69" s="51" t="s">
        <v>271</v>
      </c>
      <c r="B69" s="54" t="s">
        <v>6</v>
      </c>
      <c r="C69" s="52" t="s">
        <v>15</v>
      </c>
      <c r="D69" s="52" t="s">
        <v>273</v>
      </c>
      <c r="E69" s="52"/>
      <c r="F69" s="26">
        <f>F70</f>
        <v>1370000</v>
      </c>
    </row>
    <row r="70" spans="1:6" ht="12">
      <c r="A70" s="51" t="s">
        <v>277</v>
      </c>
      <c r="B70" s="54" t="s">
        <v>6</v>
      </c>
      <c r="C70" s="52" t="s">
        <v>15</v>
      </c>
      <c r="D70" s="52" t="s">
        <v>275</v>
      </c>
      <c r="E70" s="52"/>
      <c r="F70" s="26">
        <f>F71</f>
        <v>1370000</v>
      </c>
    </row>
    <row r="71" spans="1:6" ht="24">
      <c r="A71" s="43" t="s">
        <v>63</v>
      </c>
      <c r="B71" s="27" t="s">
        <v>6</v>
      </c>
      <c r="C71" s="4" t="s">
        <v>15</v>
      </c>
      <c r="D71" s="4" t="s">
        <v>275</v>
      </c>
      <c r="E71" s="4" t="s">
        <v>55</v>
      </c>
      <c r="F71" s="28">
        <f>F72</f>
        <v>1370000</v>
      </c>
    </row>
    <row r="72" spans="1:6" ht="24">
      <c r="A72" s="43" t="s">
        <v>64</v>
      </c>
      <c r="B72" s="27" t="s">
        <v>6</v>
      </c>
      <c r="C72" s="4" t="s">
        <v>15</v>
      </c>
      <c r="D72" s="4" t="s">
        <v>275</v>
      </c>
      <c r="E72" s="4" t="s">
        <v>56</v>
      </c>
      <c r="F72" s="29">
        <v>1370000</v>
      </c>
    </row>
    <row r="73" spans="1:6" ht="36">
      <c r="A73" s="30" t="s">
        <v>72</v>
      </c>
      <c r="B73" s="52" t="s">
        <v>6</v>
      </c>
      <c r="C73" s="52" t="s">
        <v>15</v>
      </c>
      <c r="D73" s="52" t="s">
        <v>145</v>
      </c>
      <c r="E73" s="4"/>
      <c r="F73" s="26">
        <f>F74</f>
        <v>792000</v>
      </c>
    </row>
    <row r="74" spans="1:6" ht="36">
      <c r="A74" s="50" t="s">
        <v>207</v>
      </c>
      <c r="B74" s="52" t="s">
        <v>6</v>
      </c>
      <c r="C74" s="52" t="s">
        <v>15</v>
      </c>
      <c r="D74" s="52" t="s">
        <v>144</v>
      </c>
      <c r="E74" s="4"/>
      <c r="F74" s="26">
        <f>F75</f>
        <v>792000</v>
      </c>
    </row>
    <row r="75" spans="1:6" ht="24">
      <c r="A75" s="50" t="s">
        <v>220</v>
      </c>
      <c r="B75" s="52" t="s">
        <v>6</v>
      </c>
      <c r="C75" s="52" t="s">
        <v>15</v>
      </c>
      <c r="D75" s="52" t="s">
        <v>249</v>
      </c>
      <c r="E75" s="52"/>
      <c r="F75" s="26">
        <f>F76</f>
        <v>792000</v>
      </c>
    </row>
    <row r="76" spans="1:6" ht="24">
      <c r="A76" s="43" t="s">
        <v>63</v>
      </c>
      <c r="B76" s="4" t="s">
        <v>6</v>
      </c>
      <c r="C76" s="4" t="s">
        <v>15</v>
      </c>
      <c r="D76" s="4" t="s">
        <v>249</v>
      </c>
      <c r="E76" s="4" t="s">
        <v>55</v>
      </c>
      <c r="F76" s="28">
        <f>F77</f>
        <v>792000</v>
      </c>
    </row>
    <row r="77" spans="1:6" ht="24">
      <c r="A77" s="43" t="s">
        <v>64</v>
      </c>
      <c r="B77" s="4" t="s">
        <v>6</v>
      </c>
      <c r="C77" s="4" t="s">
        <v>15</v>
      </c>
      <c r="D77" s="4" t="s">
        <v>249</v>
      </c>
      <c r="E77" s="4" t="s">
        <v>56</v>
      </c>
      <c r="F77" s="29">
        <v>792000</v>
      </c>
    </row>
    <row r="78" spans="1:6" ht="36">
      <c r="A78" s="46" t="s">
        <v>231</v>
      </c>
      <c r="B78" s="52" t="s">
        <v>6</v>
      </c>
      <c r="C78" s="53" t="s">
        <v>15</v>
      </c>
      <c r="D78" s="52" t="s">
        <v>124</v>
      </c>
      <c r="E78" s="5"/>
      <c r="F78" s="26">
        <f>F79</f>
        <v>285000</v>
      </c>
    </row>
    <row r="79" spans="1:6" ht="24">
      <c r="A79" s="49" t="s">
        <v>122</v>
      </c>
      <c r="B79" s="52" t="s">
        <v>6</v>
      </c>
      <c r="C79" s="53" t="s">
        <v>15</v>
      </c>
      <c r="D79" s="52" t="s">
        <v>125</v>
      </c>
      <c r="E79" s="5"/>
      <c r="F79" s="26">
        <f>F80</f>
        <v>285000</v>
      </c>
    </row>
    <row r="80" spans="1:6" ht="12">
      <c r="A80" s="21" t="s">
        <v>114</v>
      </c>
      <c r="B80" s="52" t="s">
        <v>6</v>
      </c>
      <c r="C80" s="53" t="s">
        <v>15</v>
      </c>
      <c r="D80" s="54" t="s">
        <v>283</v>
      </c>
      <c r="E80" s="53"/>
      <c r="F80" s="26">
        <f>F81+F83</f>
        <v>285000</v>
      </c>
    </row>
    <row r="81" spans="1:6" ht="24">
      <c r="A81" s="43" t="s">
        <v>63</v>
      </c>
      <c r="B81" s="4" t="s">
        <v>6</v>
      </c>
      <c r="C81" s="5" t="s">
        <v>15</v>
      </c>
      <c r="D81" s="27" t="s">
        <v>283</v>
      </c>
      <c r="E81" s="5" t="s">
        <v>55</v>
      </c>
      <c r="F81" s="28">
        <f>F82</f>
        <v>110000</v>
      </c>
    </row>
    <row r="82" spans="1:6" ht="24">
      <c r="A82" s="43" t="s">
        <v>64</v>
      </c>
      <c r="B82" s="4" t="s">
        <v>6</v>
      </c>
      <c r="C82" s="5" t="s">
        <v>15</v>
      </c>
      <c r="D82" s="27" t="s">
        <v>283</v>
      </c>
      <c r="E82" s="5" t="s">
        <v>56</v>
      </c>
      <c r="F82" s="29">
        <v>110000</v>
      </c>
    </row>
    <row r="83" spans="1:6" ht="12">
      <c r="A83" s="6" t="s">
        <v>47</v>
      </c>
      <c r="B83" s="4" t="s">
        <v>6</v>
      </c>
      <c r="C83" s="5" t="s">
        <v>15</v>
      </c>
      <c r="D83" s="27" t="s">
        <v>283</v>
      </c>
      <c r="E83" s="5" t="s">
        <v>57</v>
      </c>
      <c r="F83" s="28">
        <f>F84+F85</f>
        <v>175000</v>
      </c>
    </row>
    <row r="84" spans="1:6" ht="12">
      <c r="A84" s="6" t="s">
        <v>309</v>
      </c>
      <c r="B84" s="4" t="s">
        <v>6</v>
      </c>
      <c r="C84" s="5" t="s">
        <v>15</v>
      </c>
      <c r="D84" s="27" t="s">
        <v>283</v>
      </c>
      <c r="E84" s="5" t="s">
        <v>310</v>
      </c>
      <c r="F84" s="29">
        <v>150000</v>
      </c>
    </row>
    <row r="85" spans="1:6" ht="12">
      <c r="A85" s="48" t="s">
        <v>65</v>
      </c>
      <c r="B85" s="4" t="s">
        <v>6</v>
      </c>
      <c r="C85" s="5" t="s">
        <v>15</v>
      </c>
      <c r="D85" s="27" t="s">
        <v>283</v>
      </c>
      <c r="E85" s="5" t="s">
        <v>58</v>
      </c>
      <c r="F85" s="29">
        <v>25000</v>
      </c>
    </row>
    <row r="86" spans="1:6" ht="12">
      <c r="A86" s="1" t="s">
        <v>16</v>
      </c>
      <c r="B86" s="2" t="s">
        <v>6</v>
      </c>
      <c r="C86" s="3" t="s">
        <v>17</v>
      </c>
      <c r="D86" s="35" t="s">
        <v>76</v>
      </c>
      <c r="E86" s="3" t="s">
        <v>76</v>
      </c>
      <c r="F86" s="25">
        <f aca="true" t="shared" si="0" ref="F86:F91">F87</f>
        <v>343158</v>
      </c>
    </row>
    <row r="87" spans="1:6" ht="12">
      <c r="A87" s="11" t="s">
        <v>18</v>
      </c>
      <c r="B87" s="12" t="s">
        <v>6</v>
      </c>
      <c r="C87" s="13" t="s">
        <v>19</v>
      </c>
      <c r="D87" s="36" t="s">
        <v>76</v>
      </c>
      <c r="E87" s="8" t="s">
        <v>76</v>
      </c>
      <c r="F87" s="31">
        <f t="shared" si="0"/>
        <v>343158</v>
      </c>
    </row>
    <row r="88" spans="1:6" ht="24">
      <c r="A88" s="30" t="s">
        <v>85</v>
      </c>
      <c r="B88" s="52" t="s">
        <v>6</v>
      </c>
      <c r="C88" s="52" t="s">
        <v>19</v>
      </c>
      <c r="D88" s="52" t="s">
        <v>146</v>
      </c>
      <c r="E88" s="5" t="s">
        <v>76</v>
      </c>
      <c r="F88" s="26">
        <f t="shared" si="0"/>
        <v>343158</v>
      </c>
    </row>
    <row r="89" spans="1:6" ht="12">
      <c r="A89" s="50" t="s">
        <v>75</v>
      </c>
      <c r="B89" s="52" t="s">
        <v>6</v>
      </c>
      <c r="C89" s="53" t="s">
        <v>19</v>
      </c>
      <c r="D89" s="54" t="s">
        <v>147</v>
      </c>
      <c r="E89" s="53" t="s">
        <v>76</v>
      </c>
      <c r="F89" s="26">
        <f t="shared" si="0"/>
        <v>343158</v>
      </c>
    </row>
    <row r="90" spans="1:6" ht="24">
      <c r="A90" s="50" t="s">
        <v>20</v>
      </c>
      <c r="B90" s="52" t="s">
        <v>6</v>
      </c>
      <c r="C90" s="53" t="s">
        <v>19</v>
      </c>
      <c r="D90" s="54" t="s">
        <v>148</v>
      </c>
      <c r="E90" s="53" t="s">
        <v>76</v>
      </c>
      <c r="F90" s="26">
        <f>F91+F93</f>
        <v>343158</v>
      </c>
    </row>
    <row r="91" spans="1:6" ht="48">
      <c r="A91" s="6" t="s">
        <v>83</v>
      </c>
      <c r="B91" s="4" t="s">
        <v>6</v>
      </c>
      <c r="C91" s="5" t="s">
        <v>19</v>
      </c>
      <c r="D91" s="27" t="s">
        <v>148</v>
      </c>
      <c r="E91" s="4" t="s">
        <v>52</v>
      </c>
      <c r="F91" s="28">
        <f t="shared" si="0"/>
        <v>308342</v>
      </c>
    </row>
    <row r="92" spans="1:6" ht="24">
      <c r="A92" s="6" t="s">
        <v>90</v>
      </c>
      <c r="B92" s="4" t="s">
        <v>6</v>
      </c>
      <c r="C92" s="5" t="s">
        <v>19</v>
      </c>
      <c r="D92" s="27" t="s">
        <v>148</v>
      </c>
      <c r="E92" s="4" t="s">
        <v>54</v>
      </c>
      <c r="F92" s="29">
        <v>308342</v>
      </c>
    </row>
    <row r="93" spans="1:6" ht="24">
      <c r="A93" s="43" t="s">
        <v>63</v>
      </c>
      <c r="B93" s="4" t="s">
        <v>6</v>
      </c>
      <c r="C93" s="5" t="s">
        <v>19</v>
      </c>
      <c r="D93" s="27" t="s">
        <v>148</v>
      </c>
      <c r="E93" s="4" t="s">
        <v>55</v>
      </c>
      <c r="F93" s="28">
        <f>F94</f>
        <v>34816</v>
      </c>
    </row>
    <row r="94" spans="1:6" ht="24">
      <c r="A94" s="43" t="s">
        <v>64</v>
      </c>
      <c r="B94" s="4" t="s">
        <v>6</v>
      </c>
      <c r="C94" s="5" t="s">
        <v>19</v>
      </c>
      <c r="D94" s="27" t="s">
        <v>148</v>
      </c>
      <c r="E94" s="4" t="s">
        <v>56</v>
      </c>
      <c r="F94" s="29">
        <v>34816</v>
      </c>
    </row>
    <row r="95" spans="1:6" ht="24">
      <c r="A95" s="10" t="s">
        <v>21</v>
      </c>
      <c r="B95" s="2" t="s">
        <v>6</v>
      </c>
      <c r="C95" s="3" t="s">
        <v>22</v>
      </c>
      <c r="D95" s="3"/>
      <c r="E95" s="3"/>
      <c r="F95" s="25">
        <f>F96+F119</f>
        <v>5144405.42</v>
      </c>
    </row>
    <row r="96" spans="1:6" ht="36">
      <c r="A96" s="11" t="s">
        <v>23</v>
      </c>
      <c r="B96" s="12" t="s">
        <v>6</v>
      </c>
      <c r="C96" s="13" t="s">
        <v>24</v>
      </c>
      <c r="D96" s="8"/>
      <c r="E96" s="55"/>
      <c r="F96" s="32">
        <f>F97</f>
        <v>4276377.42</v>
      </c>
    </row>
    <row r="97" spans="1:6" ht="36">
      <c r="A97" s="30" t="s">
        <v>332</v>
      </c>
      <c r="B97" s="52" t="s">
        <v>6</v>
      </c>
      <c r="C97" s="53" t="s">
        <v>24</v>
      </c>
      <c r="D97" s="53" t="s">
        <v>132</v>
      </c>
      <c r="E97" s="18"/>
      <c r="F97" s="26">
        <f>F98</f>
        <v>4276377.42</v>
      </c>
    </row>
    <row r="98" spans="1:6" ht="24">
      <c r="A98" s="14" t="s">
        <v>131</v>
      </c>
      <c r="B98" s="52" t="s">
        <v>6</v>
      </c>
      <c r="C98" s="53" t="s">
        <v>24</v>
      </c>
      <c r="D98" s="53" t="s">
        <v>133</v>
      </c>
      <c r="E98" s="18"/>
      <c r="F98" s="26">
        <f>F99+F102+F105+F108+F113+F116</f>
        <v>4276377.42</v>
      </c>
    </row>
    <row r="99" spans="1:6" ht="12">
      <c r="A99" s="14" t="s">
        <v>110</v>
      </c>
      <c r="B99" s="52" t="s">
        <v>6</v>
      </c>
      <c r="C99" s="53" t="s">
        <v>24</v>
      </c>
      <c r="D99" s="53" t="s">
        <v>149</v>
      </c>
      <c r="E99" s="5"/>
      <c r="F99" s="26">
        <f>F100</f>
        <v>1398561.42</v>
      </c>
    </row>
    <row r="100" spans="1:6" ht="24">
      <c r="A100" s="43" t="s">
        <v>63</v>
      </c>
      <c r="B100" s="4" t="s">
        <v>6</v>
      </c>
      <c r="C100" s="5" t="s">
        <v>24</v>
      </c>
      <c r="D100" s="5" t="s">
        <v>149</v>
      </c>
      <c r="E100" s="5" t="s">
        <v>55</v>
      </c>
      <c r="F100" s="28">
        <f>F101</f>
        <v>1398561.42</v>
      </c>
    </row>
    <row r="101" spans="1:6" ht="24">
      <c r="A101" s="43" t="s">
        <v>64</v>
      </c>
      <c r="B101" s="4" t="s">
        <v>6</v>
      </c>
      <c r="C101" s="5" t="s">
        <v>24</v>
      </c>
      <c r="D101" s="5" t="s">
        <v>149</v>
      </c>
      <c r="E101" s="5" t="s">
        <v>56</v>
      </c>
      <c r="F101" s="29">
        <v>1398561.42</v>
      </c>
    </row>
    <row r="102" spans="1:6" ht="24">
      <c r="A102" s="51" t="s">
        <v>239</v>
      </c>
      <c r="B102" s="53" t="s">
        <v>6</v>
      </c>
      <c r="C102" s="53" t="s">
        <v>24</v>
      </c>
      <c r="D102" s="53" t="s">
        <v>232</v>
      </c>
      <c r="E102" s="53"/>
      <c r="F102" s="26">
        <f>F103</f>
        <v>50000</v>
      </c>
    </row>
    <row r="103" spans="1:6" ht="24">
      <c r="A103" s="43" t="s">
        <v>63</v>
      </c>
      <c r="B103" s="5" t="s">
        <v>6</v>
      </c>
      <c r="C103" s="5" t="s">
        <v>24</v>
      </c>
      <c r="D103" s="5" t="s">
        <v>232</v>
      </c>
      <c r="E103" s="5" t="s">
        <v>55</v>
      </c>
      <c r="F103" s="28">
        <f>F104</f>
        <v>50000</v>
      </c>
    </row>
    <row r="104" spans="1:6" ht="24">
      <c r="A104" s="61" t="s">
        <v>64</v>
      </c>
      <c r="B104" s="5" t="s">
        <v>6</v>
      </c>
      <c r="C104" s="5" t="s">
        <v>24</v>
      </c>
      <c r="D104" s="5" t="s">
        <v>232</v>
      </c>
      <c r="E104" s="5" t="s">
        <v>56</v>
      </c>
      <c r="F104" s="29">
        <v>50000</v>
      </c>
    </row>
    <row r="105" spans="1:6" ht="12">
      <c r="A105" s="51" t="s">
        <v>151</v>
      </c>
      <c r="B105" s="52" t="s">
        <v>6</v>
      </c>
      <c r="C105" s="53" t="s">
        <v>24</v>
      </c>
      <c r="D105" s="53" t="s">
        <v>150</v>
      </c>
      <c r="E105" s="53"/>
      <c r="F105" s="26">
        <f>F106</f>
        <v>1792308</v>
      </c>
    </row>
    <row r="106" spans="1:6" ht="48">
      <c r="A106" s="6" t="s">
        <v>83</v>
      </c>
      <c r="B106" s="4" t="s">
        <v>6</v>
      </c>
      <c r="C106" s="5" t="s">
        <v>24</v>
      </c>
      <c r="D106" s="5" t="s">
        <v>150</v>
      </c>
      <c r="E106" s="18">
        <v>100</v>
      </c>
      <c r="F106" s="28">
        <f>F107</f>
        <v>1792308</v>
      </c>
    </row>
    <row r="107" spans="1:6" ht="24">
      <c r="A107" s="6" t="s">
        <v>90</v>
      </c>
      <c r="B107" s="4" t="s">
        <v>6</v>
      </c>
      <c r="C107" s="5" t="s">
        <v>24</v>
      </c>
      <c r="D107" s="5" t="s">
        <v>150</v>
      </c>
      <c r="E107" s="18">
        <v>120</v>
      </c>
      <c r="F107" s="29">
        <v>1792308</v>
      </c>
    </row>
    <row r="108" spans="1:6" ht="12">
      <c r="A108" s="51" t="s">
        <v>152</v>
      </c>
      <c r="B108" s="52" t="s">
        <v>6</v>
      </c>
      <c r="C108" s="53" t="s">
        <v>24</v>
      </c>
      <c r="D108" s="53" t="s">
        <v>206</v>
      </c>
      <c r="E108" s="53"/>
      <c r="F108" s="26">
        <f>F109+F111</f>
        <v>240000</v>
      </c>
    </row>
    <row r="109" spans="1:6" ht="48">
      <c r="A109" s="6" t="s">
        <v>83</v>
      </c>
      <c r="B109" s="4" t="s">
        <v>6</v>
      </c>
      <c r="C109" s="5" t="s">
        <v>24</v>
      </c>
      <c r="D109" s="5" t="s">
        <v>206</v>
      </c>
      <c r="E109" s="18">
        <v>100</v>
      </c>
      <c r="F109" s="28">
        <f>F110</f>
        <v>185000</v>
      </c>
    </row>
    <row r="110" spans="1:6" ht="24">
      <c r="A110" s="6" t="s">
        <v>90</v>
      </c>
      <c r="B110" s="4" t="s">
        <v>6</v>
      </c>
      <c r="C110" s="5" t="s">
        <v>24</v>
      </c>
      <c r="D110" s="5" t="s">
        <v>206</v>
      </c>
      <c r="E110" s="18">
        <v>120</v>
      </c>
      <c r="F110" s="29">
        <v>185000</v>
      </c>
    </row>
    <row r="111" spans="1:6" ht="24">
      <c r="A111" s="43" t="s">
        <v>63</v>
      </c>
      <c r="B111" s="4" t="s">
        <v>6</v>
      </c>
      <c r="C111" s="5" t="s">
        <v>24</v>
      </c>
      <c r="D111" s="5" t="s">
        <v>206</v>
      </c>
      <c r="E111" s="5" t="s">
        <v>55</v>
      </c>
      <c r="F111" s="28">
        <f>F112</f>
        <v>55000</v>
      </c>
    </row>
    <row r="112" spans="1:6" ht="24">
      <c r="A112" s="43" t="s">
        <v>64</v>
      </c>
      <c r="B112" s="4" t="s">
        <v>6</v>
      </c>
      <c r="C112" s="5" t="s">
        <v>24</v>
      </c>
      <c r="D112" s="5" t="s">
        <v>206</v>
      </c>
      <c r="E112" s="5" t="s">
        <v>56</v>
      </c>
      <c r="F112" s="29">
        <v>55000</v>
      </c>
    </row>
    <row r="113" spans="1:6" ht="24">
      <c r="A113" s="51" t="s">
        <v>155</v>
      </c>
      <c r="B113" s="52" t="s">
        <v>6</v>
      </c>
      <c r="C113" s="53" t="s">
        <v>24</v>
      </c>
      <c r="D113" s="53" t="s">
        <v>156</v>
      </c>
      <c r="E113" s="53"/>
      <c r="F113" s="26">
        <f>F114</f>
        <v>430000</v>
      </c>
    </row>
    <row r="114" spans="1:6" ht="24">
      <c r="A114" s="43" t="s">
        <v>63</v>
      </c>
      <c r="B114" s="4" t="s">
        <v>6</v>
      </c>
      <c r="C114" s="5" t="s">
        <v>24</v>
      </c>
      <c r="D114" s="5" t="s">
        <v>156</v>
      </c>
      <c r="E114" s="5" t="s">
        <v>55</v>
      </c>
      <c r="F114" s="28">
        <f>F115</f>
        <v>430000</v>
      </c>
    </row>
    <row r="115" spans="1:6" ht="24">
      <c r="A115" s="43" t="s">
        <v>64</v>
      </c>
      <c r="B115" s="4" t="s">
        <v>6</v>
      </c>
      <c r="C115" s="5" t="s">
        <v>24</v>
      </c>
      <c r="D115" s="5" t="s">
        <v>156</v>
      </c>
      <c r="E115" s="5" t="s">
        <v>56</v>
      </c>
      <c r="F115" s="29">
        <v>430000</v>
      </c>
    </row>
    <row r="116" spans="1:6" ht="24">
      <c r="A116" s="51" t="s">
        <v>153</v>
      </c>
      <c r="B116" s="52" t="s">
        <v>6</v>
      </c>
      <c r="C116" s="53" t="s">
        <v>24</v>
      </c>
      <c r="D116" s="53" t="s">
        <v>154</v>
      </c>
      <c r="E116" s="53"/>
      <c r="F116" s="26">
        <f>F117</f>
        <v>365508</v>
      </c>
    </row>
    <row r="117" spans="1:6" ht="48">
      <c r="A117" s="6" t="s">
        <v>83</v>
      </c>
      <c r="B117" s="4" t="s">
        <v>6</v>
      </c>
      <c r="C117" s="5" t="s">
        <v>24</v>
      </c>
      <c r="D117" s="5" t="s">
        <v>154</v>
      </c>
      <c r="E117" s="18">
        <v>100</v>
      </c>
      <c r="F117" s="28">
        <f>F118</f>
        <v>365508</v>
      </c>
    </row>
    <row r="118" spans="1:6" ht="24">
      <c r="A118" s="6" t="s">
        <v>90</v>
      </c>
      <c r="B118" s="4" t="s">
        <v>6</v>
      </c>
      <c r="C118" s="5" t="s">
        <v>24</v>
      </c>
      <c r="D118" s="5" t="s">
        <v>154</v>
      </c>
      <c r="E118" s="18">
        <v>120</v>
      </c>
      <c r="F118" s="29">
        <v>365508</v>
      </c>
    </row>
    <row r="119" spans="1:6" ht="12">
      <c r="A119" s="11" t="s">
        <v>77</v>
      </c>
      <c r="B119" s="12" t="s">
        <v>6</v>
      </c>
      <c r="C119" s="13" t="s">
        <v>48</v>
      </c>
      <c r="D119" s="8"/>
      <c r="E119" s="55"/>
      <c r="F119" s="32">
        <f>F120</f>
        <v>868028</v>
      </c>
    </row>
    <row r="120" spans="1:6" ht="36">
      <c r="A120" s="30" t="s">
        <v>332</v>
      </c>
      <c r="B120" s="52" t="s">
        <v>6</v>
      </c>
      <c r="C120" s="53" t="s">
        <v>48</v>
      </c>
      <c r="D120" s="53" t="s">
        <v>132</v>
      </c>
      <c r="E120" s="18"/>
      <c r="F120" s="26">
        <f>F121</f>
        <v>868028</v>
      </c>
    </row>
    <row r="121" spans="1:6" ht="24">
      <c r="A121" s="14" t="s">
        <v>131</v>
      </c>
      <c r="B121" s="52" t="s">
        <v>6</v>
      </c>
      <c r="C121" s="53" t="s">
        <v>48</v>
      </c>
      <c r="D121" s="53" t="s">
        <v>133</v>
      </c>
      <c r="E121" s="18"/>
      <c r="F121" s="26">
        <f>F122</f>
        <v>868028</v>
      </c>
    </row>
    <row r="122" spans="1:6" ht="24">
      <c r="A122" s="14" t="s">
        <v>86</v>
      </c>
      <c r="B122" s="52" t="s">
        <v>6</v>
      </c>
      <c r="C122" s="53" t="s">
        <v>48</v>
      </c>
      <c r="D122" s="53" t="s">
        <v>158</v>
      </c>
      <c r="E122" s="18"/>
      <c r="F122" s="26">
        <f>F123+F125</f>
        <v>868028</v>
      </c>
    </row>
    <row r="123" spans="1:6" ht="48">
      <c r="A123" s="6" t="s">
        <v>83</v>
      </c>
      <c r="B123" s="4" t="s">
        <v>6</v>
      </c>
      <c r="C123" s="5" t="s">
        <v>48</v>
      </c>
      <c r="D123" s="5" t="s">
        <v>158</v>
      </c>
      <c r="E123" s="18">
        <v>100</v>
      </c>
      <c r="F123" s="28">
        <f>F124</f>
        <v>539028</v>
      </c>
    </row>
    <row r="124" spans="1:6" ht="24">
      <c r="A124" s="6" t="s">
        <v>90</v>
      </c>
      <c r="B124" s="4" t="s">
        <v>6</v>
      </c>
      <c r="C124" s="5" t="s">
        <v>48</v>
      </c>
      <c r="D124" s="5" t="s">
        <v>158</v>
      </c>
      <c r="E124" s="18">
        <v>120</v>
      </c>
      <c r="F124" s="29">
        <v>539028</v>
      </c>
    </row>
    <row r="125" spans="1:6" ht="24">
      <c r="A125" s="43" t="s">
        <v>63</v>
      </c>
      <c r="B125" s="4" t="s">
        <v>6</v>
      </c>
      <c r="C125" s="5" t="s">
        <v>48</v>
      </c>
      <c r="D125" s="5" t="s">
        <v>158</v>
      </c>
      <c r="E125" s="5" t="s">
        <v>55</v>
      </c>
      <c r="F125" s="28">
        <f>F126</f>
        <v>329000</v>
      </c>
    </row>
    <row r="126" spans="1:6" ht="24">
      <c r="A126" s="43" t="s">
        <v>64</v>
      </c>
      <c r="B126" s="4" t="s">
        <v>6</v>
      </c>
      <c r="C126" s="5" t="s">
        <v>48</v>
      </c>
      <c r="D126" s="5" t="s">
        <v>158</v>
      </c>
      <c r="E126" s="5" t="s">
        <v>56</v>
      </c>
      <c r="F126" s="29">
        <v>329000</v>
      </c>
    </row>
    <row r="127" spans="1:6" ht="12">
      <c r="A127" s="16" t="s">
        <v>106</v>
      </c>
      <c r="B127" s="2" t="s">
        <v>6</v>
      </c>
      <c r="C127" s="3" t="s">
        <v>103</v>
      </c>
      <c r="D127" s="9"/>
      <c r="E127" s="56"/>
      <c r="F127" s="25">
        <f>F128+F143</f>
        <v>19482777</v>
      </c>
    </row>
    <row r="128" spans="1:6" ht="12">
      <c r="A128" s="17" t="s">
        <v>109</v>
      </c>
      <c r="B128" s="12" t="s">
        <v>6</v>
      </c>
      <c r="C128" s="13" t="s">
        <v>107</v>
      </c>
      <c r="D128" s="8"/>
      <c r="E128" s="55"/>
      <c r="F128" s="32">
        <f>F129</f>
        <v>18582777</v>
      </c>
    </row>
    <row r="129" spans="1:6" ht="36">
      <c r="A129" s="30" t="s">
        <v>108</v>
      </c>
      <c r="B129" s="52" t="s">
        <v>6</v>
      </c>
      <c r="C129" s="53" t="s">
        <v>107</v>
      </c>
      <c r="D129" s="53" t="s">
        <v>159</v>
      </c>
      <c r="E129" s="5"/>
      <c r="F129" s="26">
        <f>F130</f>
        <v>18582777</v>
      </c>
    </row>
    <row r="130" spans="1:6" ht="24">
      <c r="A130" s="14" t="s">
        <v>161</v>
      </c>
      <c r="B130" s="52" t="s">
        <v>6</v>
      </c>
      <c r="C130" s="53" t="s">
        <v>107</v>
      </c>
      <c r="D130" s="53" t="s">
        <v>160</v>
      </c>
      <c r="E130" s="5"/>
      <c r="F130" s="26">
        <f>F131+F134+F137+F140</f>
        <v>18582777</v>
      </c>
    </row>
    <row r="131" spans="1:6" ht="12">
      <c r="A131" s="14" t="s">
        <v>111</v>
      </c>
      <c r="B131" s="52" t="s">
        <v>6</v>
      </c>
      <c r="C131" s="53" t="s">
        <v>107</v>
      </c>
      <c r="D131" s="53" t="s">
        <v>162</v>
      </c>
      <c r="E131" s="5"/>
      <c r="F131" s="26">
        <f>F132</f>
        <v>10455292</v>
      </c>
    </row>
    <row r="132" spans="1:6" ht="24">
      <c r="A132" s="43" t="s">
        <v>63</v>
      </c>
      <c r="B132" s="4" t="s">
        <v>6</v>
      </c>
      <c r="C132" s="5" t="s">
        <v>107</v>
      </c>
      <c r="D132" s="5" t="s">
        <v>162</v>
      </c>
      <c r="E132" s="5" t="s">
        <v>55</v>
      </c>
      <c r="F132" s="28">
        <f>F133</f>
        <v>10455292</v>
      </c>
    </row>
    <row r="133" spans="1:6" ht="24">
      <c r="A133" s="61" t="s">
        <v>64</v>
      </c>
      <c r="B133" s="4" t="s">
        <v>6</v>
      </c>
      <c r="C133" s="5" t="s">
        <v>107</v>
      </c>
      <c r="D133" s="5" t="s">
        <v>162</v>
      </c>
      <c r="E133" s="5" t="s">
        <v>56</v>
      </c>
      <c r="F133" s="29">
        <v>10455292</v>
      </c>
    </row>
    <row r="134" spans="1:6" ht="12">
      <c r="A134" s="14" t="s">
        <v>163</v>
      </c>
      <c r="B134" s="52" t="s">
        <v>6</v>
      </c>
      <c r="C134" s="53" t="s">
        <v>107</v>
      </c>
      <c r="D134" s="53" t="s">
        <v>164</v>
      </c>
      <c r="E134" s="5"/>
      <c r="F134" s="26">
        <f>F135</f>
        <v>5000000</v>
      </c>
    </row>
    <row r="135" spans="1:6" ht="24">
      <c r="A135" s="43" t="s">
        <v>63</v>
      </c>
      <c r="B135" s="4" t="s">
        <v>6</v>
      </c>
      <c r="C135" s="5" t="s">
        <v>107</v>
      </c>
      <c r="D135" s="5" t="s">
        <v>164</v>
      </c>
      <c r="E135" s="5" t="s">
        <v>55</v>
      </c>
      <c r="F135" s="28">
        <f>F136</f>
        <v>5000000</v>
      </c>
    </row>
    <row r="136" spans="1:6" ht="24">
      <c r="A136" s="43" t="s">
        <v>64</v>
      </c>
      <c r="B136" s="4" t="s">
        <v>6</v>
      </c>
      <c r="C136" s="5" t="s">
        <v>107</v>
      </c>
      <c r="D136" s="5" t="s">
        <v>164</v>
      </c>
      <c r="E136" s="5" t="s">
        <v>56</v>
      </c>
      <c r="F136" s="29">
        <v>5000000</v>
      </c>
    </row>
    <row r="137" spans="1:6" ht="12">
      <c r="A137" s="14" t="s">
        <v>112</v>
      </c>
      <c r="B137" s="52" t="s">
        <v>6</v>
      </c>
      <c r="C137" s="53" t="s">
        <v>107</v>
      </c>
      <c r="D137" s="53" t="s">
        <v>165</v>
      </c>
      <c r="E137" s="5"/>
      <c r="F137" s="26">
        <f>F138</f>
        <v>210000</v>
      </c>
    </row>
    <row r="138" spans="1:6" ht="24">
      <c r="A138" s="43" t="s">
        <v>63</v>
      </c>
      <c r="B138" s="4" t="s">
        <v>6</v>
      </c>
      <c r="C138" s="5" t="s">
        <v>107</v>
      </c>
      <c r="D138" s="5" t="s">
        <v>165</v>
      </c>
      <c r="E138" s="5" t="s">
        <v>55</v>
      </c>
      <c r="F138" s="28">
        <f>F139</f>
        <v>210000</v>
      </c>
    </row>
    <row r="139" spans="1:6" ht="24">
      <c r="A139" s="43" t="s">
        <v>64</v>
      </c>
      <c r="B139" s="4" t="s">
        <v>6</v>
      </c>
      <c r="C139" s="5" t="s">
        <v>107</v>
      </c>
      <c r="D139" s="5" t="s">
        <v>165</v>
      </c>
      <c r="E139" s="5" t="s">
        <v>56</v>
      </c>
      <c r="F139" s="29">
        <v>210000</v>
      </c>
    </row>
    <row r="140" spans="1:6" ht="36">
      <c r="A140" s="14" t="s">
        <v>240</v>
      </c>
      <c r="B140" s="52" t="s">
        <v>6</v>
      </c>
      <c r="C140" s="53" t="s">
        <v>107</v>
      </c>
      <c r="D140" s="53" t="s">
        <v>233</v>
      </c>
      <c r="E140" s="53"/>
      <c r="F140" s="26">
        <f>F141</f>
        <v>2917485</v>
      </c>
    </row>
    <row r="141" spans="1:6" ht="24">
      <c r="A141" s="43" t="s">
        <v>63</v>
      </c>
      <c r="B141" s="4" t="s">
        <v>6</v>
      </c>
      <c r="C141" s="5" t="s">
        <v>107</v>
      </c>
      <c r="D141" s="5" t="s">
        <v>233</v>
      </c>
      <c r="E141" s="5" t="s">
        <v>55</v>
      </c>
      <c r="F141" s="28">
        <f>F142</f>
        <v>2917485</v>
      </c>
    </row>
    <row r="142" spans="1:6" ht="24">
      <c r="A142" s="61" t="s">
        <v>64</v>
      </c>
      <c r="B142" s="4" t="s">
        <v>6</v>
      </c>
      <c r="C142" s="5" t="s">
        <v>107</v>
      </c>
      <c r="D142" s="5" t="s">
        <v>233</v>
      </c>
      <c r="E142" s="5" t="s">
        <v>56</v>
      </c>
      <c r="F142" s="29">
        <v>2917485</v>
      </c>
    </row>
    <row r="143" spans="1:6" ht="12">
      <c r="A143" s="17" t="s">
        <v>105</v>
      </c>
      <c r="B143" s="12" t="s">
        <v>6</v>
      </c>
      <c r="C143" s="13" t="s">
        <v>104</v>
      </c>
      <c r="D143" s="8"/>
      <c r="E143" s="55"/>
      <c r="F143" s="32">
        <f>F144</f>
        <v>900000</v>
      </c>
    </row>
    <row r="144" spans="1:6" ht="36">
      <c r="A144" s="30" t="s">
        <v>72</v>
      </c>
      <c r="B144" s="52" t="s">
        <v>6</v>
      </c>
      <c r="C144" s="53" t="s">
        <v>104</v>
      </c>
      <c r="D144" s="53" t="s">
        <v>145</v>
      </c>
      <c r="E144" s="18"/>
      <c r="F144" s="26">
        <f>F145</f>
        <v>900000</v>
      </c>
    </row>
    <row r="145" spans="1:6" ht="36">
      <c r="A145" s="50" t="s">
        <v>207</v>
      </c>
      <c r="B145" s="52" t="s">
        <v>6</v>
      </c>
      <c r="C145" s="53" t="s">
        <v>104</v>
      </c>
      <c r="D145" s="53" t="s">
        <v>144</v>
      </c>
      <c r="E145" s="18"/>
      <c r="F145" s="26">
        <f>F146+F149+F152+F155</f>
        <v>900000</v>
      </c>
    </row>
    <row r="146" spans="1:6" ht="36">
      <c r="A146" s="50" t="s">
        <v>306</v>
      </c>
      <c r="B146" s="52" t="s">
        <v>6</v>
      </c>
      <c r="C146" s="53" t="s">
        <v>104</v>
      </c>
      <c r="D146" s="53" t="s">
        <v>307</v>
      </c>
      <c r="E146" s="18"/>
      <c r="F146" s="26">
        <f>F147</f>
        <v>50000</v>
      </c>
    </row>
    <row r="147" spans="1:6" ht="24">
      <c r="A147" s="43" t="s">
        <v>63</v>
      </c>
      <c r="B147" s="4" t="s">
        <v>6</v>
      </c>
      <c r="C147" s="5" t="s">
        <v>104</v>
      </c>
      <c r="D147" s="5" t="s">
        <v>307</v>
      </c>
      <c r="E147" s="5" t="s">
        <v>55</v>
      </c>
      <c r="F147" s="28">
        <f>F148</f>
        <v>50000</v>
      </c>
    </row>
    <row r="148" spans="1:6" ht="24">
      <c r="A148" s="61" t="s">
        <v>64</v>
      </c>
      <c r="B148" s="4" t="s">
        <v>6</v>
      </c>
      <c r="C148" s="5" t="s">
        <v>104</v>
      </c>
      <c r="D148" s="5" t="s">
        <v>307</v>
      </c>
      <c r="E148" s="5" t="s">
        <v>56</v>
      </c>
      <c r="F148" s="29">
        <v>50000</v>
      </c>
    </row>
    <row r="149" spans="1:6" ht="24">
      <c r="A149" s="50" t="s">
        <v>220</v>
      </c>
      <c r="B149" s="52" t="s">
        <v>6</v>
      </c>
      <c r="C149" s="53" t="s">
        <v>104</v>
      </c>
      <c r="D149" s="53" t="s">
        <v>249</v>
      </c>
      <c r="E149" s="18"/>
      <c r="F149" s="26">
        <f>F150</f>
        <v>200000</v>
      </c>
    </row>
    <row r="150" spans="1:6" ht="24">
      <c r="A150" s="43" t="s">
        <v>63</v>
      </c>
      <c r="B150" s="4" t="s">
        <v>6</v>
      </c>
      <c r="C150" s="5" t="s">
        <v>104</v>
      </c>
      <c r="D150" s="5" t="s">
        <v>249</v>
      </c>
      <c r="E150" s="18">
        <v>200</v>
      </c>
      <c r="F150" s="28">
        <f>F151</f>
        <v>200000</v>
      </c>
    </row>
    <row r="151" spans="1:6" ht="24">
      <c r="A151" s="43" t="s">
        <v>64</v>
      </c>
      <c r="B151" s="4" t="s">
        <v>6</v>
      </c>
      <c r="C151" s="5" t="s">
        <v>104</v>
      </c>
      <c r="D151" s="5" t="s">
        <v>249</v>
      </c>
      <c r="E151" s="18">
        <v>240</v>
      </c>
      <c r="F151" s="29">
        <v>200000</v>
      </c>
    </row>
    <row r="152" spans="1:6" ht="33" customHeight="1">
      <c r="A152" s="51" t="s">
        <v>311</v>
      </c>
      <c r="B152" s="52" t="s">
        <v>6</v>
      </c>
      <c r="C152" s="53" t="s">
        <v>104</v>
      </c>
      <c r="D152" s="52" t="s">
        <v>312</v>
      </c>
      <c r="E152" s="52"/>
      <c r="F152" s="26">
        <f>F153</f>
        <v>372222.22</v>
      </c>
    </row>
    <row r="153" spans="1:6" ht="24">
      <c r="A153" s="43" t="s">
        <v>63</v>
      </c>
      <c r="B153" s="4" t="s">
        <v>6</v>
      </c>
      <c r="C153" s="5" t="s">
        <v>104</v>
      </c>
      <c r="D153" s="4" t="s">
        <v>312</v>
      </c>
      <c r="E153" s="4" t="s">
        <v>55</v>
      </c>
      <c r="F153" s="28">
        <f>F154</f>
        <v>372222.22</v>
      </c>
    </row>
    <row r="154" spans="1:6" ht="24">
      <c r="A154" s="43" t="s">
        <v>64</v>
      </c>
      <c r="B154" s="4" t="s">
        <v>6</v>
      </c>
      <c r="C154" s="5" t="s">
        <v>104</v>
      </c>
      <c r="D154" s="4" t="s">
        <v>312</v>
      </c>
      <c r="E154" s="4" t="s">
        <v>56</v>
      </c>
      <c r="F154" s="29">
        <v>372222.22</v>
      </c>
    </row>
    <row r="155" spans="1:6" s="21" customFormat="1" ht="72">
      <c r="A155" s="50" t="s">
        <v>362</v>
      </c>
      <c r="B155" s="52" t="s">
        <v>6</v>
      </c>
      <c r="C155" s="53" t="s">
        <v>104</v>
      </c>
      <c r="D155" s="52" t="s">
        <v>358</v>
      </c>
      <c r="E155" s="52"/>
      <c r="F155" s="26">
        <f>F156</f>
        <v>277777.78</v>
      </c>
    </row>
    <row r="156" spans="1:6" ht="24">
      <c r="A156" s="43" t="s">
        <v>63</v>
      </c>
      <c r="B156" s="4" t="s">
        <v>6</v>
      </c>
      <c r="C156" s="5" t="s">
        <v>104</v>
      </c>
      <c r="D156" s="4" t="s">
        <v>358</v>
      </c>
      <c r="E156" s="4" t="s">
        <v>55</v>
      </c>
      <c r="F156" s="28">
        <f>F157</f>
        <v>277777.78</v>
      </c>
    </row>
    <row r="157" spans="1:6" ht="24">
      <c r="A157" s="43" t="s">
        <v>64</v>
      </c>
      <c r="B157" s="4" t="s">
        <v>6</v>
      </c>
      <c r="C157" s="5" t="s">
        <v>104</v>
      </c>
      <c r="D157" s="4" t="s">
        <v>358</v>
      </c>
      <c r="E157" s="4" t="s">
        <v>56</v>
      </c>
      <c r="F157" s="29">
        <v>277777.78</v>
      </c>
    </row>
    <row r="158" spans="1:6" ht="12">
      <c r="A158" s="16" t="s">
        <v>25</v>
      </c>
      <c r="B158" s="2" t="s">
        <v>6</v>
      </c>
      <c r="C158" s="3" t="s">
        <v>26</v>
      </c>
      <c r="D158" s="9"/>
      <c r="E158" s="56"/>
      <c r="F158" s="25">
        <f>F159+F205+F179</f>
        <v>48576112.45</v>
      </c>
    </row>
    <row r="159" spans="1:6" ht="12">
      <c r="A159" s="17" t="s">
        <v>27</v>
      </c>
      <c r="B159" s="12" t="s">
        <v>6</v>
      </c>
      <c r="C159" s="13" t="s">
        <v>28</v>
      </c>
      <c r="D159" s="8"/>
      <c r="E159" s="55"/>
      <c r="F159" s="32">
        <f>F160+F165</f>
        <v>4127570.45</v>
      </c>
    </row>
    <row r="160" spans="1:6" ht="36">
      <c r="A160" s="30" t="s">
        <v>352</v>
      </c>
      <c r="B160" s="52" t="s">
        <v>6</v>
      </c>
      <c r="C160" s="53" t="s">
        <v>28</v>
      </c>
      <c r="D160" s="53" t="s">
        <v>354</v>
      </c>
      <c r="E160" s="18"/>
      <c r="F160" s="26">
        <f>F161</f>
        <v>2376370.45</v>
      </c>
    </row>
    <row r="161" spans="1:6" ht="24">
      <c r="A161" s="50" t="s">
        <v>356</v>
      </c>
      <c r="B161" s="52" t="s">
        <v>6</v>
      </c>
      <c r="C161" s="53" t="s">
        <v>28</v>
      </c>
      <c r="D161" s="53" t="s">
        <v>355</v>
      </c>
      <c r="E161" s="18"/>
      <c r="F161" s="26">
        <f>F162</f>
        <v>2376370.45</v>
      </c>
    </row>
    <row r="162" spans="1:6" ht="24">
      <c r="A162" s="50" t="s">
        <v>357</v>
      </c>
      <c r="B162" s="52" t="s">
        <v>6</v>
      </c>
      <c r="C162" s="53" t="s">
        <v>28</v>
      </c>
      <c r="D162" s="53" t="s">
        <v>353</v>
      </c>
      <c r="E162" s="18"/>
      <c r="F162" s="26">
        <f>F163</f>
        <v>2376370.45</v>
      </c>
    </row>
    <row r="163" spans="1:6" ht="24">
      <c r="A163" s="43" t="s">
        <v>63</v>
      </c>
      <c r="B163" s="4" t="s">
        <v>6</v>
      </c>
      <c r="C163" s="5" t="s">
        <v>28</v>
      </c>
      <c r="D163" s="5" t="s">
        <v>353</v>
      </c>
      <c r="E163" s="18">
        <v>200</v>
      </c>
      <c r="F163" s="28">
        <f>F164</f>
        <v>2376370.45</v>
      </c>
    </row>
    <row r="164" spans="1:6" ht="24">
      <c r="A164" s="61" t="s">
        <v>64</v>
      </c>
      <c r="B164" s="4" t="s">
        <v>6</v>
      </c>
      <c r="C164" s="5" t="s">
        <v>28</v>
      </c>
      <c r="D164" s="5" t="s">
        <v>353</v>
      </c>
      <c r="E164" s="18">
        <v>240</v>
      </c>
      <c r="F164" s="29">
        <v>2376370.45</v>
      </c>
    </row>
    <row r="165" spans="1:6" ht="36">
      <c r="A165" s="30" t="s">
        <v>72</v>
      </c>
      <c r="B165" s="52" t="s">
        <v>6</v>
      </c>
      <c r="C165" s="53" t="s">
        <v>28</v>
      </c>
      <c r="D165" s="53" t="s">
        <v>145</v>
      </c>
      <c r="E165" s="18"/>
      <c r="F165" s="26">
        <f>F166</f>
        <v>1751200</v>
      </c>
    </row>
    <row r="166" spans="1:6" ht="36">
      <c r="A166" s="50" t="s">
        <v>180</v>
      </c>
      <c r="B166" s="52" t="s">
        <v>6</v>
      </c>
      <c r="C166" s="53" t="s">
        <v>28</v>
      </c>
      <c r="D166" s="53" t="s">
        <v>144</v>
      </c>
      <c r="E166" s="18"/>
      <c r="F166" s="26">
        <f>F173+F167+F170+F176</f>
        <v>1751200</v>
      </c>
    </row>
    <row r="167" spans="1:6" ht="36">
      <c r="A167" s="50" t="s">
        <v>241</v>
      </c>
      <c r="B167" s="52" t="s">
        <v>6</v>
      </c>
      <c r="C167" s="53" t="s">
        <v>28</v>
      </c>
      <c r="D167" s="53" t="s">
        <v>234</v>
      </c>
      <c r="E167" s="18"/>
      <c r="F167" s="26">
        <f>F168</f>
        <v>191200</v>
      </c>
    </row>
    <row r="168" spans="1:6" ht="24">
      <c r="A168" s="43" t="s">
        <v>63</v>
      </c>
      <c r="B168" s="4" t="s">
        <v>6</v>
      </c>
      <c r="C168" s="5" t="s">
        <v>28</v>
      </c>
      <c r="D168" s="5" t="s">
        <v>234</v>
      </c>
      <c r="E168" s="18">
        <v>200</v>
      </c>
      <c r="F168" s="28">
        <f>F169</f>
        <v>191200</v>
      </c>
    </row>
    <row r="169" spans="1:6" ht="24">
      <c r="A169" s="61" t="s">
        <v>64</v>
      </c>
      <c r="B169" s="4" t="s">
        <v>6</v>
      </c>
      <c r="C169" s="5" t="s">
        <v>28</v>
      </c>
      <c r="D169" s="5" t="s">
        <v>234</v>
      </c>
      <c r="E169" s="18">
        <v>240</v>
      </c>
      <c r="F169" s="29">
        <v>191200</v>
      </c>
    </row>
    <row r="170" spans="1:6" ht="24">
      <c r="A170" s="50" t="s">
        <v>220</v>
      </c>
      <c r="B170" s="52" t="s">
        <v>6</v>
      </c>
      <c r="C170" s="53" t="s">
        <v>28</v>
      </c>
      <c r="D170" s="53" t="s">
        <v>249</v>
      </c>
      <c r="E170" s="18"/>
      <c r="F170" s="26">
        <f>F171</f>
        <v>400000</v>
      </c>
    </row>
    <row r="171" spans="1:6" ht="24">
      <c r="A171" s="43" t="s">
        <v>63</v>
      </c>
      <c r="B171" s="4" t="s">
        <v>6</v>
      </c>
      <c r="C171" s="5" t="s">
        <v>28</v>
      </c>
      <c r="D171" s="5" t="s">
        <v>249</v>
      </c>
      <c r="E171" s="18">
        <v>200</v>
      </c>
      <c r="F171" s="28">
        <f>F172</f>
        <v>400000</v>
      </c>
    </row>
    <row r="172" spans="1:6" ht="24">
      <c r="A172" s="43" t="s">
        <v>64</v>
      </c>
      <c r="B172" s="4" t="s">
        <v>6</v>
      </c>
      <c r="C172" s="5" t="s">
        <v>28</v>
      </c>
      <c r="D172" s="5" t="s">
        <v>249</v>
      </c>
      <c r="E172" s="18">
        <v>240</v>
      </c>
      <c r="F172" s="29">
        <v>400000</v>
      </c>
    </row>
    <row r="173" spans="1:6" ht="60">
      <c r="A173" s="50" t="s">
        <v>226</v>
      </c>
      <c r="B173" s="52" t="s">
        <v>6</v>
      </c>
      <c r="C173" s="53" t="s">
        <v>28</v>
      </c>
      <c r="D173" s="53" t="s">
        <v>248</v>
      </c>
      <c r="E173" s="18"/>
      <c r="F173" s="26">
        <f>F174</f>
        <v>160000</v>
      </c>
    </row>
    <row r="174" spans="1:6" ht="24">
      <c r="A174" s="43" t="s">
        <v>63</v>
      </c>
      <c r="B174" s="4" t="s">
        <v>6</v>
      </c>
      <c r="C174" s="5" t="s">
        <v>28</v>
      </c>
      <c r="D174" s="5" t="s">
        <v>248</v>
      </c>
      <c r="E174" s="18">
        <v>200</v>
      </c>
      <c r="F174" s="28">
        <f>F175</f>
        <v>160000</v>
      </c>
    </row>
    <row r="175" spans="1:6" ht="24">
      <c r="A175" s="43" t="s">
        <v>64</v>
      </c>
      <c r="B175" s="4" t="s">
        <v>6</v>
      </c>
      <c r="C175" s="5" t="s">
        <v>28</v>
      </c>
      <c r="D175" s="5" t="s">
        <v>248</v>
      </c>
      <c r="E175" s="18">
        <v>240</v>
      </c>
      <c r="F175" s="29">
        <v>160000</v>
      </c>
    </row>
    <row r="176" spans="1:6" ht="12">
      <c r="A176" s="51" t="s">
        <v>336</v>
      </c>
      <c r="B176" s="52" t="s">
        <v>6</v>
      </c>
      <c r="C176" s="53" t="s">
        <v>28</v>
      </c>
      <c r="D176" s="53" t="s">
        <v>337</v>
      </c>
      <c r="E176" s="18"/>
      <c r="F176" s="26">
        <f>F177</f>
        <v>1000000</v>
      </c>
    </row>
    <row r="177" spans="1:6" ht="24">
      <c r="A177" s="43" t="s">
        <v>63</v>
      </c>
      <c r="B177" s="4" t="s">
        <v>6</v>
      </c>
      <c r="C177" s="5" t="s">
        <v>28</v>
      </c>
      <c r="D177" s="5" t="s">
        <v>337</v>
      </c>
      <c r="E177" s="18">
        <v>200</v>
      </c>
      <c r="F177" s="28">
        <f>F178</f>
        <v>1000000</v>
      </c>
    </row>
    <row r="178" spans="1:6" ht="24">
      <c r="A178" s="43" t="s">
        <v>64</v>
      </c>
      <c r="B178" s="4" t="s">
        <v>6</v>
      </c>
      <c r="C178" s="5" t="s">
        <v>28</v>
      </c>
      <c r="D178" s="5" t="s">
        <v>337</v>
      </c>
      <c r="E178" s="18">
        <v>240</v>
      </c>
      <c r="F178" s="29">
        <v>1000000</v>
      </c>
    </row>
    <row r="179" spans="1:6" ht="12">
      <c r="A179" s="37" t="s">
        <v>98</v>
      </c>
      <c r="B179" s="12" t="s">
        <v>6</v>
      </c>
      <c r="C179" s="13" t="s">
        <v>29</v>
      </c>
      <c r="D179" s="8"/>
      <c r="E179" s="55"/>
      <c r="F179" s="32">
        <f>F180+F185+F190+F198</f>
        <v>20462945</v>
      </c>
    </row>
    <row r="180" spans="1:6" ht="24">
      <c r="A180" s="30" t="s">
        <v>268</v>
      </c>
      <c r="B180" s="52" t="s">
        <v>6</v>
      </c>
      <c r="C180" s="53" t="s">
        <v>29</v>
      </c>
      <c r="D180" s="53" t="s">
        <v>171</v>
      </c>
      <c r="E180" s="40"/>
      <c r="F180" s="26">
        <f aca="true" t="shared" si="1" ref="F180:F188">F181</f>
        <v>165000</v>
      </c>
    </row>
    <row r="181" spans="1:6" ht="24">
      <c r="A181" s="51" t="s">
        <v>270</v>
      </c>
      <c r="B181" s="52" t="s">
        <v>6</v>
      </c>
      <c r="C181" s="53" t="s">
        <v>29</v>
      </c>
      <c r="D181" s="53" t="s">
        <v>272</v>
      </c>
      <c r="E181" s="40"/>
      <c r="F181" s="26">
        <f t="shared" si="1"/>
        <v>165000</v>
      </c>
    </row>
    <row r="182" spans="1:6" ht="12">
      <c r="A182" s="51" t="s">
        <v>174</v>
      </c>
      <c r="B182" s="52" t="s">
        <v>6</v>
      </c>
      <c r="C182" s="53" t="s">
        <v>29</v>
      </c>
      <c r="D182" s="53" t="s">
        <v>278</v>
      </c>
      <c r="E182" s="40"/>
      <c r="F182" s="26">
        <f t="shared" si="1"/>
        <v>165000</v>
      </c>
    </row>
    <row r="183" spans="1:6" ht="24">
      <c r="A183" s="43" t="s">
        <v>63</v>
      </c>
      <c r="B183" s="4" t="s">
        <v>6</v>
      </c>
      <c r="C183" s="5" t="s">
        <v>29</v>
      </c>
      <c r="D183" s="5" t="s">
        <v>278</v>
      </c>
      <c r="E183" s="18">
        <v>200</v>
      </c>
      <c r="F183" s="28">
        <f t="shared" si="1"/>
        <v>165000</v>
      </c>
    </row>
    <row r="184" spans="1:6" ht="24">
      <c r="A184" s="43" t="s">
        <v>64</v>
      </c>
      <c r="B184" s="4" t="s">
        <v>6</v>
      </c>
      <c r="C184" s="5" t="s">
        <v>29</v>
      </c>
      <c r="D184" s="5" t="s">
        <v>278</v>
      </c>
      <c r="E184" s="18">
        <v>240</v>
      </c>
      <c r="F184" s="29">
        <v>165000</v>
      </c>
    </row>
    <row r="185" spans="1:6" ht="36">
      <c r="A185" s="30" t="s">
        <v>313</v>
      </c>
      <c r="B185" s="52" t="s">
        <v>6</v>
      </c>
      <c r="C185" s="53" t="s">
        <v>29</v>
      </c>
      <c r="D185" s="53" t="s">
        <v>314</v>
      </c>
      <c r="E185" s="40"/>
      <c r="F185" s="26">
        <f t="shared" si="1"/>
        <v>1200000</v>
      </c>
    </row>
    <row r="186" spans="1:6" ht="24">
      <c r="A186" s="51" t="s">
        <v>315</v>
      </c>
      <c r="B186" s="52" t="s">
        <v>6</v>
      </c>
      <c r="C186" s="53" t="s">
        <v>29</v>
      </c>
      <c r="D186" s="53" t="s">
        <v>316</v>
      </c>
      <c r="E186" s="40"/>
      <c r="F186" s="26">
        <f t="shared" si="1"/>
        <v>1200000</v>
      </c>
    </row>
    <row r="187" spans="1:6" ht="24">
      <c r="A187" s="51" t="s">
        <v>322</v>
      </c>
      <c r="B187" s="52" t="s">
        <v>6</v>
      </c>
      <c r="C187" s="53" t="s">
        <v>29</v>
      </c>
      <c r="D187" s="53" t="s">
        <v>323</v>
      </c>
      <c r="E187" s="40"/>
      <c r="F187" s="26">
        <f t="shared" si="1"/>
        <v>1200000</v>
      </c>
    </row>
    <row r="188" spans="1:6" ht="24">
      <c r="A188" s="43" t="s">
        <v>63</v>
      </c>
      <c r="B188" s="4" t="s">
        <v>6</v>
      </c>
      <c r="C188" s="5" t="s">
        <v>29</v>
      </c>
      <c r="D188" s="5" t="s">
        <v>323</v>
      </c>
      <c r="E188" s="18">
        <v>200</v>
      </c>
      <c r="F188" s="28">
        <f t="shared" si="1"/>
        <v>1200000</v>
      </c>
    </row>
    <row r="189" spans="1:6" ht="24">
      <c r="A189" s="43" t="s">
        <v>64</v>
      </c>
      <c r="B189" s="4" t="s">
        <v>6</v>
      </c>
      <c r="C189" s="5" t="s">
        <v>29</v>
      </c>
      <c r="D189" s="5" t="s">
        <v>323</v>
      </c>
      <c r="E189" s="18">
        <v>240</v>
      </c>
      <c r="F189" s="29">
        <v>1200000</v>
      </c>
    </row>
    <row r="190" spans="1:6" ht="55.5" customHeight="1">
      <c r="A190" s="30" t="s">
        <v>167</v>
      </c>
      <c r="B190" s="52" t="s">
        <v>6</v>
      </c>
      <c r="C190" s="53" t="s">
        <v>29</v>
      </c>
      <c r="D190" s="53" t="s">
        <v>168</v>
      </c>
      <c r="E190" s="18"/>
      <c r="F190" s="26">
        <f>F191</f>
        <v>5467945</v>
      </c>
    </row>
    <row r="191" spans="1:6" ht="24">
      <c r="A191" s="51" t="s">
        <v>169</v>
      </c>
      <c r="B191" s="52" t="s">
        <v>6</v>
      </c>
      <c r="C191" s="53" t="s">
        <v>29</v>
      </c>
      <c r="D191" s="53" t="s">
        <v>170</v>
      </c>
      <c r="E191" s="18"/>
      <c r="F191" s="26">
        <f>F192+F195</f>
        <v>5467945</v>
      </c>
    </row>
    <row r="192" spans="1:6" ht="36">
      <c r="A192" s="50" t="s">
        <v>242</v>
      </c>
      <c r="B192" s="52" t="s">
        <v>6</v>
      </c>
      <c r="C192" s="53" t="s">
        <v>29</v>
      </c>
      <c r="D192" s="53" t="s">
        <v>257</v>
      </c>
      <c r="E192" s="40"/>
      <c r="F192" s="26">
        <f>F193</f>
        <v>567945</v>
      </c>
    </row>
    <row r="193" spans="1:6" ht="24">
      <c r="A193" s="6" t="s">
        <v>63</v>
      </c>
      <c r="B193" s="4" t="s">
        <v>6</v>
      </c>
      <c r="C193" s="5" t="s">
        <v>29</v>
      </c>
      <c r="D193" s="5" t="s">
        <v>257</v>
      </c>
      <c r="E193" s="18">
        <v>200</v>
      </c>
      <c r="F193" s="28">
        <f>F194</f>
        <v>567945</v>
      </c>
    </row>
    <row r="194" spans="1:6" ht="24">
      <c r="A194" s="6" t="s">
        <v>64</v>
      </c>
      <c r="B194" s="4" t="s">
        <v>6</v>
      </c>
      <c r="C194" s="5" t="s">
        <v>29</v>
      </c>
      <c r="D194" s="5" t="s">
        <v>257</v>
      </c>
      <c r="E194" s="18">
        <v>240</v>
      </c>
      <c r="F194" s="29">
        <v>567945</v>
      </c>
    </row>
    <row r="195" spans="1:6" ht="12">
      <c r="A195" s="51" t="s">
        <v>255</v>
      </c>
      <c r="B195" s="52" t="s">
        <v>6</v>
      </c>
      <c r="C195" s="53" t="s">
        <v>29</v>
      </c>
      <c r="D195" s="53" t="s">
        <v>256</v>
      </c>
      <c r="E195" s="18"/>
      <c r="F195" s="26">
        <f>F196</f>
        <v>4900000</v>
      </c>
    </row>
    <row r="196" spans="1:6" ht="12">
      <c r="A196" s="43" t="s">
        <v>47</v>
      </c>
      <c r="B196" s="4" t="s">
        <v>6</v>
      </c>
      <c r="C196" s="5" t="s">
        <v>29</v>
      </c>
      <c r="D196" s="5" t="s">
        <v>256</v>
      </c>
      <c r="E196" s="18">
        <v>800</v>
      </c>
      <c r="F196" s="28">
        <f>F197</f>
        <v>4900000</v>
      </c>
    </row>
    <row r="197" spans="1:6" ht="36">
      <c r="A197" s="43" t="s">
        <v>68</v>
      </c>
      <c r="B197" s="4" t="s">
        <v>6</v>
      </c>
      <c r="C197" s="5" t="s">
        <v>29</v>
      </c>
      <c r="D197" s="5" t="s">
        <v>256</v>
      </c>
      <c r="E197" s="18">
        <v>810</v>
      </c>
      <c r="F197" s="29">
        <v>4900000</v>
      </c>
    </row>
    <row r="198" spans="1:6" ht="36">
      <c r="A198" s="30" t="s">
        <v>72</v>
      </c>
      <c r="B198" s="52" t="s">
        <v>6</v>
      </c>
      <c r="C198" s="53" t="s">
        <v>29</v>
      </c>
      <c r="D198" s="53" t="s">
        <v>145</v>
      </c>
      <c r="E198" s="18"/>
      <c r="F198" s="26">
        <f>F200</f>
        <v>13630000</v>
      </c>
    </row>
    <row r="199" spans="1:6" ht="36">
      <c r="A199" s="50" t="s">
        <v>180</v>
      </c>
      <c r="B199" s="52" t="s">
        <v>6</v>
      </c>
      <c r="C199" s="53" t="s">
        <v>29</v>
      </c>
      <c r="D199" s="53" t="s">
        <v>144</v>
      </c>
      <c r="E199" s="18"/>
      <c r="F199" s="26">
        <f>F200</f>
        <v>13630000</v>
      </c>
    </row>
    <row r="200" spans="1:6" ht="24">
      <c r="A200" s="50" t="s">
        <v>220</v>
      </c>
      <c r="B200" s="52" t="s">
        <v>6</v>
      </c>
      <c r="C200" s="53" t="s">
        <v>29</v>
      </c>
      <c r="D200" s="53" t="s">
        <v>249</v>
      </c>
      <c r="E200" s="40"/>
      <c r="F200" s="26">
        <f>F201+F203</f>
        <v>13630000</v>
      </c>
    </row>
    <row r="201" spans="1:6" ht="24">
      <c r="A201" s="43" t="s">
        <v>63</v>
      </c>
      <c r="B201" s="4" t="s">
        <v>6</v>
      </c>
      <c r="C201" s="5" t="s">
        <v>29</v>
      </c>
      <c r="D201" s="5" t="s">
        <v>249</v>
      </c>
      <c r="E201" s="18">
        <v>200</v>
      </c>
      <c r="F201" s="28">
        <f>F202</f>
        <v>2630000</v>
      </c>
    </row>
    <row r="202" spans="1:6" ht="24">
      <c r="A202" s="43" t="s">
        <v>64</v>
      </c>
      <c r="B202" s="4" t="s">
        <v>6</v>
      </c>
      <c r="C202" s="5" t="s">
        <v>29</v>
      </c>
      <c r="D202" s="5" t="s">
        <v>249</v>
      </c>
      <c r="E202" s="18">
        <v>240</v>
      </c>
      <c r="F202" s="29">
        <v>2630000</v>
      </c>
    </row>
    <row r="203" spans="1:6" ht="12">
      <c r="A203" s="43" t="s">
        <v>47</v>
      </c>
      <c r="B203" s="4" t="s">
        <v>6</v>
      </c>
      <c r="C203" s="5" t="s">
        <v>29</v>
      </c>
      <c r="D203" s="5" t="s">
        <v>249</v>
      </c>
      <c r="E203" s="18">
        <v>800</v>
      </c>
      <c r="F203" s="28">
        <f>F204</f>
        <v>11000000</v>
      </c>
    </row>
    <row r="204" spans="1:6" ht="36">
      <c r="A204" s="43" t="s">
        <v>68</v>
      </c>
      <c r="B204" s="4" t="s">
        <v>6</v>
      </c>
      <c r="C204" s="5" t="s">
        <v>29</v>
      </c>
      <c r="D204" s="5" t="s">
        <v>249</v>
      </c>
      <c r="E204" s="18">
        <v>810</v>
      </c>
      <c r="F204" s="29">
        <v>11000000</v>
      </c>
    </row>
    <row r="205" spans="1:6" ht="12">
      <c r="A205" s="37" t="s">
        <v>30</v>
      </c>
      <c r="B205" s="12" t="s">
        <v>6</v>
      </c>
      <c r="C205" s="13" t="s">
        <v>31</v>
      </c>
      <c r="D205" s="8"/>
      <c r="E205" s="55"/>
      <c r="F205" s="32">
        <f>F206+F234+F242</f>
        <v>23985597</v>
      </c>
    </row>
    <row r="206" spans="1:6" ht="36">
      <c r="A206" s="30" t="s">
        <v>69</v>
      </c>
      <c r="B206" s="52" t="s">
        <v>6</v>
      </c>
      <c r="C206" s="53" t="s">
        <v>31</v>
      </c>
      <c r="D206" s="53" t="s">
        <v>157</v>
      </c>
      <c r="E206" s="18"/>
      <c r="F206" s="26">
        <f>F207</f>
        <v>18237420</v>
      </c>
    </row>
    <row r="207" spans="1:6" ht="24">
      <c r="A207" s="108" t="s">
        <v>208</v>
      </c>
      <c r="B207" s="52" t="s">
        <v>6</v>
      </c>
      <c r="C207" s="53" t="s">
        <v>31</v>
      </c>
      <c r="D207" s="53" t="s">
        <v>175</v>
      </c>
      <c r="E207" s="18"/>
      <c r="F207" s="26">
        <f>F208+F213+F216+F219+F222+F231+F228++F225</f>
        <v>18237420</v>
      </c>
    </row>
    <row r="208" spans="1:6" ht="12">
      <c r="A208" s="50" t="s">
        <v>70</v>
      </c>
      <c r="B208" s="52" t="s">
        <v>6</v>
      </c>
      <c r="C208" s="53" t="s">
        <v>31</v>
      </c>
      <c r="D208" s="53" t="s">
        <v>176</v>
      </c>
      <c r="E208" s="40"/>
      <c r="F208" s="26">
        <f>F209+F211</f>
        <v>5604017</v>
      </c>
    </row>
    <row r="209" spans="1:6" ht="24">
      <c r="A209" s="43" t="s">
        <v>63</v>
      </c>
      <c r="B209" s="4" t="s">
        <v>6</v>
      </c>
      <c r="C209" s="5" t="s">
        <v>31</v>
      </c>
      <c r="D209" s="5" t="s">
        <v>176</v>
      </c>
      <c r="E209" s="18">
        <v>200</v>
      </c>
      <c r="F209" s="28">
        <f>F210</f>
        <v>5603017</v>
      </c>
    </row>
    <row r="210" spans="1:6" ht="24">
      <c r="A210" s="43" t="s">
        <v>64</v>
      </c>
      <c r="B210" s="4" t="s">
        <v>6</v>
      </c>
      <c r="C210" s="5" t="s">
        <v>31</v>
      </c>
      <c r="D210" s="5" t="s">
        <v>176</v>
      </c>
      <c r="E210" s="18">
        <v>240</v>
      </c>
      <c r="F210" s="29">
        <v>5603017</v>
      </c>
    </row>
    <row r="211" spans="1:6" ht="12">
      <c r="A211" s="43" t="s">
        <v>47</v>
      </c>
      <c r="B211" s="4" t="s">
        <v>6</v>
      </c>
      <c r="C211" s="5" t="s">
        <v>31</v>
      </c>
      <c r="D211" s="5" t="s">
        <v>176</v>
      </c>
      <c r="E211" s="18">
        <v>800</v>
      </c>
      <c r="F211" s="28">
        <f>F212</f>
        <v>1000</v>
      </c>
    </row>
    <row r="212" spans="1:6" ht="12">
      <c r="A212" s="43" t="s">
        <v>65</v>
      </c>
      <c r="B212" s="4" t="s">
        <v>6</v>
      </c>
      <c r="C212" s="5" t="s">
        <v>31</v>
      </c>
      <c r="D212" s="5" t="s">
        <v>176</v>
      </c>
      <c r="E212" s="18">
        <v>850</v>
      </c>
      <c r="F212" s="29">
        <v>1000</v>
      </c>
    </row>
    <row r="213" spans="1:6" ht="12">
      <c r="A213" s="14" t="s">
        <v>113</v>
      </c>
      <c r="B213" s="52" t="s">
        <v>6</v>
      </c>
      <c r="C213" s="53" t="s">
        <v>31</v>
      </c>
      <c r="D213" s="53" t="s">
        <v>177</v>
      </c>
      <c r="E213" s="18"/>
      <c r="F213" s="26">
        <f>F214</f>
        <v>6242563</v>
      </c>
    </row>
    <row r="214" spans="1:6" ht="24">
      <c r="A214" s="43" t="s">
        <v>63</v>
      </c>
      <c r="B214" s="4" t="s">
        <v>6</v>
      </c>
      <c r="C214" s="5" t="s">
        <v>31</v>
      </c>
      <c r="D214" s="5" t="s">
        <v>177</v>
      </c>
      <c r="E214" s="18">
        <v>200</v>
      </c>
      <c r="F214" s="28">
        <f>F215</f>
        <v>6242563</v>
      </c>
    </row>
    <row r="215" spans="1:6" ht="24">
      <c r="A215" s="61" t="s">
        <v>64</v>
      </c>
      <c r="B215" s="4" t="s">
        <v>6</v>
      </c>
      <c r="C215" s="5" t="s">
        <v>31</v>
      </c>
      <c r="D215" s="5" t="s">
        <v>177</v>
      </c>
      <c r="E215" s="18">
        <v>240</v>
      </c>
      <c r="F215" s="29">
        <v>6242563</v>
      </c>
    </row>
    <row r="216" spans="1:6" ht="24">
      <c r="A216" s="14" t="s">
        <v>115</v>
      </c>
      <c r="B216" s="52" t="s">
        <v>6</v>
      </c>
      <c r="C216" s="53" t="s">
        <v>31</v>
      </c>
      <c r="D216" s="53" t="s">
        <v>204</v>
      </c>
      <c r="E216" s="40"/>
      <c r="F216" s="26">
        <f>F217</f>
        <v>1256740</v>
      </c>
    </row>
    <row r="217" spans="1:6" ht="24">
      <c r="A217" s="43" t="s">
        <v>63</v>
      </c>
      <c r="B217" s="4" t="s">
        <v>6</v>
      </c>
      <c r="C217" s="5" t="s">
        <v>31</v>
      </c>
      <c r="D217" s="5" t="s">
        <v>204</v>
      </c>
      <c r="E217" s="18">
        <v>200</v>
      </c>
      <c r="F217" s="28">
        <f>F218</f>
        <v>1256740</v>
      </c>
    </row>
    <row r="218" spans="1:6" ht="24">
      <c r="A218" s="43" t="s">
        <v>64</v>
      </c>
      <c r="B218" s="4" t="s">
        <v>6</v>
      </c>
      <c r="C218" s="5" t="s">
        <v>31</v>
      </c>
      <c r="D218" s="5" t="s">
        <v>204</v>
      </c>
      <c r="E218" s="18">
        <v>240</v>
      </c>
      <c r="F218" s="29">
        <v>1256740</v>
      </c>
    </row>
    <row r="219" spans="1:6" ht="24">
      <c r="A219" s="14" t="s">
        <v>237</v>
      </c>
      <c r="B219" s="52" t="s">
        <v>6</v>
      </c>
      <c r="C219" s="53" t="s">
        <v>31</v>
      </c>
      <c r="D219" s="53" t="s">
        <v>235</v>
      </c>
      <c r="E219" s="40"/>
      <c r="F219" s="26">
        <f>F220</f>
        <v>35100</v>
      </c>
    </row>
    <row r="220" spans="1:6" ht="24">
      <c r="A220" s="43" t="s">
        <v>63</v>
      </c>
      <c r="B220" s="4" t="s">
        <v>6</v>
      </c>
      <c r="C220" s="5" t="s">
        <v>31</v>
      </c>
      <c r="D220" s="5" t="s">
        <v>235</v>
      </c>
      <c r="E220" s="18">
        <v>200</v>
      </c>
      <c r="F220" s="28">
        <f>F221</f>
        <v>35100</v>
      </c>
    </row>
    <row r="221" spans="1:6" ht="24">
      <c r="A221" s="61" t="s">
        <v>64</v>
      </c>
      <c r="B221" s="4" t="s">
        <v>6</v>
      </c>
      <c r="C221" s="5" t="s">
        <v>31</v>
      </c>
      <c r="D221" s="5" t="s">
        <v>235</v>
      </c>
      <c r="E221" s="18">
        <v>240</v>
      </c>
      <c r="F221" s="29">
        <v>35100</v>
      </c>
    </row>
    <row r="222" spans="1:6" ht="12">
      <c r="A222" s="14" t="s">
        <v>71</v>
      </c>
      <c r="B222" s="52" t="s">
        <v>6</v>
      </c>
      <c r="C222" s="53" t="s">
        <v>31</v>
      </c>
      <c r="D222" s="53" t="s">
        <v>178</v>
      </c>
      <c r="E222" s="18"/>
      <c r="F222" s="26">
        <f>F223</f>
        <v>2214000</v>
      </c>
    </row>
    <row r="223" spans="1:6" ht="24">
      <c r="A223" s="43" t="s">
        <v>63</v>
      </c>
      <c r="B223" s="4" t="s">
        <v>6</v>
      </c>
      <c r="C223" s="5" t="s">
        <v>31</v>
      </c>
      <c r="D223" s="5" t="s">
        <v>178</v>
      </c>
      <c r="E223" s="18">
        <v>200</v>
      </c>
      <c r="F223" s="28">
        <f>F224</f>
        <v>2214000</v>
      </c>
    </row>
    <row r="224" spans="1:6" ht="24">
      <c r="A224" s="43" t="s">
        <v>64</v>
      </c>
      <c r="B224" s="4" t="s">
        <v>6</v>
      </c>
      <c r="C224" s="5" t="s">
        <v>31</v>
      </c>
      <c r="D224" s="5" t="s">
        <v>178</v>
      </c>
      <c r="E224" s="18">
        <v>240</v>
      </c>
      <c r="F224" s="29">
        <v>2214000</v>
      </c>
    </row>
    <row r="225" spans="1:6" ht="12">
      <c r="A225" s="14" t="s">
        <v>251</v>
      </c>
      <c r="B225" s="53" t="s">
        <v>6</v>
      </c>
      <c r="C225" s="53" t="s">
        <v>31</v>
      </c>
      <c r="D225" s="53" t="s">
        <v>250</v>
      </c>
      <c r="E225" s="40"/>
      <c r="F225" s="26">
        <f>F226</f>
        <v>1000000</v>
      </c>
    </row>
    <row r="226" spans="1:6" ht="24">
      <c r="A226" s="43" t="s">
        <v>63</v>
      </c>
      <c r="B226" s="4" t="s">
        <v>6</v>
      </c>
      <c r="C226" s="5" t="s">
        <v>31</v>
      </c>
      <c r="D226" s="5" t="s">
        <v>250</v>
      </c>
      <c r="E226" s="18">
        <v>200</v>
      </c>
      <c r="F226" s="28">
        <f>F227</f>
        <v>1000000</v>
      </c>
    </row>
    <row r="227" spans="1:6" ht="24">
      <c r="A227" s="43" t="s">
        <v>64</v>
      </c>
      <c r="B227" s="4" t="s">
        <v>6</v>
      </c>
      <c r="C227" s="5" t="s">
        <v>31</v>
      </c>
      <c r="D227" s="5" t="s">
        <v>250</v>
      </c>
      <c r="E227" s="18">
        <v>240</v>
      </c>
      <c r="F227" s="29">
        <v>1000000</v>
      </c>
    </row>
    <row r="228" spans="1:6" ht="24">
      <c r="A228" s="14" t="s">
        <v>238</v>
      </c>
      <c r="B228" s="52" t="s">
        <v>6</v>
      </c>
      <c r="C228" s="53" t="s">
        <v>31</v>
      </c>
      <c r="D228" s="53" t="s">
        <v>236</v>
      </c>
      <c r="E228" s="18"/>
      <c r="F228" s="26">
        <f>F229</f>
        <v>20000</v>
      </c>
    </row>
    <row r="229" spans="1:6" ht="24">
      <c r="A229" s="43" t="s">
        <v>63</v>
      </c>
      <c r="B229" s="4" t="s">
        <v>6</v>
      </c>
      <c r="C229" s="5" t="s">
        <v>31</v>
      </c>
      <c r="D229" s="5" t="s">
        <v>236</v>
      </c>
      <c r="E229" s="18">
        <v>200</v>
      </c>
      <c r="F229" s="28">
        <f>F230</f>
        <v>20000</v>
      </c>
    </row>
    <row r="230" spans="1:6" ht="24">
      <c r="A230" s="61" t="s">
        <v>64</v>
      </c>
      <c r="B230" s="4" t="s">
        <v>6</v>
      </c>
      <c r="C230" s="5" t="s">
        <v>31</v>
      </c>
      <c r="D230" s="5" t="s">
        <v>236</v>
      </c>
      <c r="E230" s="18">
        <v>240</v>
      </c>
      <c r="F230" s="29">
        <v>20000</v>
      </c>
    </row>
    <row r="231" spans="1:6" ht="12">
      <c r="A231" s="14" t="s">
        <v>116</v>
      </c>
      <c r="B231" s="52" t="s">
        <v>6</v>
      </c>
      <c r="C231" s="53" t="s">
        <v>31</v>
      </c>
      <c r="D231" s="53" t="s">
        <v>179</v>
      </c>
      <c r="E231" s="18"/>
      <c r="F231" s="26">
        <f>F232</f>
        <v>1865000</v>
      </c>
    </row>
    <row r="232" spans="1:6" ht="24">
      <c r="A232" s="43" t="s">
        <v>63</v>
      </c>
      <c r="B232" s="4" t="s">
        <v>6</v>
      </c>
      <c r="C232" s="5" t="s">
        <v>31</v>
      </c>
      <c r="D232" s="5" t="s">
        <v>179</v>
      </c>
      <c r="E232" s="18">
        <v>200</v>
      </c>
      <c r="F232" s="28">
        <f>F233</f>
        <v>1865000</v>
      </c>
    </row>
    <row r="233" spans="1:6" ht="24">
      <c r="A233" s="43" t="s">
        <v>64</v>
      </c>
      <c r="B233" s="4" t="s">
        <v>6</v>
      </c>
      <c r="C233" s="5" t="s">
        <v>31</v>
      </c>
      <c r="D233" s="5" t="s">
        <v>179</v>
      </c>
      <c r="E233" s="18">
        <v>240</v>
      </c>
      <c r="F233" s="29">
        <v>1865000</v>
      </c>
    </row>
    <row r="234" spans="1:6" ht="36">
      <c r="A234" s="30" t="s">
        <v>333</v>
      </c>
      <c r="B234" s="52" t="s">
        <v>6</v>
      </c>
      <c r="C234" s="53" t="s">
        <v>31</v>
      </c>
      <c r="D234" s="53" t="s">
        <v>299</v>
      </c>
      <c r="E234" s="40"/>
      <c r="F234" s="26">
        <f aca="true" t="shared" si="2" ref="F234:F240">F235</f>
        <v>5548177</v>
      </c>
    </row>
    <row r="235" spans="1:6" ht="24">
      <c r="A235" s="51" t="s">
        <v>317</v>
      </c>
      <c r="B235" s="52" t="s">
        <v>6</v>
      </c>
      <c r="C235" s="53" t="s">
        <v>31</v>
      </c>
      <c r="D235" s="53" t="s">
        <v>300</v>
      </c>
      <c r="E235" s="40"/>
      <c r="F235" s="26">
        <f>F236+F239</f>
        <v>5548177</v>
      </c>
    </row>
    <row r="236" spans="1:6" ht="12">
      <c r="A236" s="51" t="s">
        <v>360</v>
      </c>
      <c r="B236" s="52" t="s">
        <v>6</v>
      </c>
      <c r="C236" s="53" t="s">
        <v>31</v>
      </c>
      <c r="D236" s="53" t="s">
        <v>361</v>
      </c>
      <c r="E236" s="40"/>
      <c r="F236" s="26">
        <f t="shared" si="2"/>
        <v>1390189.53</v>
      </c>
    </row>
    <row r="237" spans="1:6" ht="24">
      <c r="A237" s="43" t="s">
        <v>63</v>
      </c>
      <c r="B237" s="4" t="s">
        <v>6</v>
      </c>
      <c r="C237" s="5" t="s">
        <v>31</v>
      </c>
      <c r="D237" s="5" t="s">
        <v>361</v>
      </c>
      <c r="E237" s="18">
        <v>200</v>
      </c>
      <c r="F237" s="28">
        <f t="shared" si="2"/>
        <v>1390189.53</v>
      </c>
    </row>
    <row r="238" spans="1:6" ht="24">
      <c r="A238" s="43" t="s">
        <v>64</v>
      </c>
      <c r="B238" s="4" t="s">
        <v>6</v>
      </c>
      <c r="C238" s="5" t="s">
        <v>31</v>
      </c>
      <c r="D238" s="5" t="s">
        <v>361</v>
      </c>
      <c r="E238" s="18">
        <v>240</v>
      </c>
      <c r="F238" s="29">
        <v>1390189.53</v>
      </c>
    </row>
    <row r="239" spans="1:6" ht="24">
      <c r="A239" s="62" t="s">
        <v>359</v>
      </c>
      <c r="B239" s="52" t="s">
        <v>6</v>
      </c>
      <c r="C239" s="53" t="s">
        <v>31</v>
      </c>
      <c r="D239" s="53" t="s">
        <v>351</v>
      </c>
      <c r="E239" s="40"/>
      <c r="F239" s="26">
        <f t="shared" si="2"/>
        <v>4157987.47</v>
      </c>
    </row>
    <row r="240" spans="1:6" ht="24">
      <c r="A240" s="43" t="s">
        <v>63</v>
      </c>
      <c r="B240" s="4" t="s">
        <v>6</v>
      </c>
      <c r="C240" s="5" t="s">
        <v>31</v>
      </c>
      <c r="D240" s="5" t="s">
        <v>351</v>
      </c>
      <c r="E240" s="18">
        <v>200</v>
      </c>
      <c r="F240" s="28">
        <f t="shared" si="2"/>
        <v>4157987.47</v>
      </c>
    </row>
    <row r="241" spans="1:6" ht="24">
      <c r="A241" s="43" t="s">
        <v>64</v>
      </c>
      <c r="B241" s="4" t="s">
        <v>6</v>
      </c>
      <c r="C241" s="5" t="s">
        <v>31</v>
      </c>
      <c r="D241" s="5" t="s">
        <v>351</v>
      </c>
      <c r="E241" s="18">
        <v>240</v>
      </c>
      <c r="F241" s="29">
        <v>4157987.47</v>
      </c>
    </row>
    <row r="242" spans="1:6" ht="24">
      <c r="A242" s="30" t="s">
        <v>268</v>
      </c>
      <c r="B242" s="52" t="s">
        <v>6</v>
      </c>
      <c r="C242" s="53" t="s">
        <v>31</v>
      </c>
      <c r="D242" s="53" t="s">
        <v>171</v>
      </c>
      <c r="E242" s="40"/>
      <c r="F242" s="26">
        <f>F243</f>
        <v>200000</v>
      </c>
    </row>
    <row r="243" spans="1:6" ht="24">
      <c r="A243" s="51" t="s">
        <v>270</v>
      </c>
      <c r="B243" s="52" t="s">
        <v>6</v>
      </c>
      <c r="C243" s="53" t="s">
        <v>31</v>
      </c>
      <c r="D243" s="53" t="s">
        <v>272</v>
      </c>
      <c r="E243" s="40"/>
      <c r="F243" s="26">
        <f>F244</f>
        <v>200000</v>
      </c>
    </row>
    <row r="244" spans="1:6" ht="12">
      <c r="A244" s="51" t="s">
        <v>174</v>
      </c>
      <c r="B244" s="52" t="s">
        <v>6</v>
      </c>
      <c r="C244" s="53" t="s">
        <v>31</v>
      </c>
      <c r="D244" s="53" t="s">
        <v>278</v>
      </c>
      <c r="E244" s="40"/>
      <c r="F244" s="26">
        <f>F245</f>
        <v>200000</v>
      </c>
    </row>
    <row r="245" spans="1:6" ht="24">
      <c r="A245" s="43" t="s">
        <v>63</v>
      </c>
      <c r="B245" s="4" t="s">
        <v>6</v>
      </c>
      <c r="C245" s="5" t="s">
        <v>31</v>
      </c>
      <c r="D245" s="5" t="s">
        <v>278</v>
      </c>
      <c r="E245" s="18">
        <v>200</v>
      </c>
      <c r="F245" s="28">
        <f>F246</f>
        <v>200000</v>
      </c>
    </row>
    <row r="246" spans="1:6" ht="24">
      <c r="A246" s="43" t="s">
        <v>64</v>
      </c>
      <c r="B246" s="4" t="s">
        <v>6</v>
      </c>
      <c r="C246" s="5" t="s">
        <v>31</v>
      </c>
      <c r="D246" s="5" t="s">
        <v>278</v>
      </c>
      <c r="E246" s="18">
        <v>240</v>
      </c>
      <c r="F246" s="29">
        <v>200000</v>
      </c>
    </row>
    <row r="247" spans="1:6" ht="12">
      <c r="A247" s="16" t="s">
        <v>32</v>
      </c>
      <c r="B247" s="2" t="s">
        <v>6</v>
      </c>
      <c r="C247" s="3" t="s">
        <v>33</v>
      </c>
      <c r="D247" s="9"/>
      <c r="E247" s="9"/>
      <c r="F247" s="25">
        <f>F248</f>
        <v>312382</v>
      </c>
    </row>
    <row r="248" spans="1:6" ht="12">
      <c r="A248" s="38" t="s">
        <v>34</v>
      </c>
      <c r="B248" s="12" t="s">
        <v>6</v>
      </c>
      <c r="C248" s="13" t="s">
        <v>35</v>
      </c>
      <c r="D248" s="8"/>
      <c r="E248" s="8"/>
      <c r="F248" s="32">
        <f aca="true" t="shared" si="3" ref="F248:F255">F249</f>
        <v>312382</v>
      </c>
    </row>
    <row r="249" spans="1:6" ht="36">
      <c r="A249" s="30" t="s">
        <v>334</v>
      </c>
      <c r="B249" s="52" t="s">
        <v>6</v>
      </c>
      <c r="C249" s="53" t="s">
        <v>35</v>
      </c>
      <c r="D249" s="53" t="s">
        <v>182</v>
      </c>
      <c r="E249" s="53"/>
      <c r="F249" s="26">
        <f t="shared" si="3"/>
        <v>312382</v>
      </c>
    </row>
    <row r="250" spans="1:6" ht="24">
      <c r="A250" s="50" t="s">
        <v>181</v>
      </c>
      <c r="B250" s="52" t="s">
        <v>6</v>
      </c>
      <c r="C250" s="53" t="s">
        <v>35</v>
      </c>
      <c r="D250" s="53" t="s">
        <v>183</v>
      </c>
      <c r="E250" s="53"/>
      <c r="F250" s="26">
        <f>F251+F254+F257</f>
        <v>312382</v>
      </c>
    </row>
    <row r="251" spans="1:6" ht="12">
      <c r="A251" s="50" t="s">
        <v>318</v>
      </c>
      <c r="B251" s="52" t="s">
        <v>6</v>
      </c>
      <c r="C251" s="53" t="s">
        <v>35</v>
      </c>
      <c r="D251" s="53" t="s">
        <v>319</v>
      </c>
      <c r="E251" s="5"/>
      <c r="F251" s="26">
        <f t="shared" si="3"/>
        <v>100000</v>
      </c>
    </row>
    <row r="252" spans="1:6" ht="12">
      <c r="A252" s="43" t="s">
        <v>320</v>
      </c>
      <c r="B252" s="4" t="s">
        <v>6</v>
      </c>
      <c r="C252" s="5" t="s">
        <v>35</v>
      </c>
      <c r="D252" s="5" t="s">
        <v>319</v>
      </c>
      <c r="E252" s="5" t="s">
        <v>55</v>
      </c>
      <c r="F252" s="28">
        <f t="shared" si="3"/>
        <v>100000</v>
      </c>
    </row>
    <row r="253" spans="1:6" ht="12">
      <c r="A253" s="43" t="s">
        <v>321</v>
      </c>
      <c r="B253" s="4" t="s">
        <v>6</v>
      </c>
      <c r="C253" s="5" t="s">
        <v>35</v>
      </c>
      <c r="D253" s="5" t="s">
        <v>319</v>
      </c>
      <c r="E253" s="5" t="s">
        <v>56</v>
      </c>
      <c r="F253" s="29">
        <v>100000</v>
      </c>
    </row>
    <row r="254" spans="1:6" ht="12">
      <c r="A254" s="50" t="s">
        <v>91</v>
      </c>
      <c r="B254" s="52" t="s">
        <v>6</v>
      </c>
      <c r="C254" s="53" t="s">
        <v>35</v>
      </c>
      <c r="D254" s="53" t="s">
        <v>184</v>
      </c>
      <c r="E254" s="5"/>
      <c r="F254" s="26">
        <f t="shared" si="3"/>
        <v>77000</v>
      </c>
    </row>
    <row r="255" spans="1:6" ht="24">
      <c r="A255" s="43" t="s">
        <v>63</v>
      </c>
      <c r="B255" s="4" t="s">
        <v>6</v>
      </c>
      <c r="C255" s="5" t="s">
        <v>35</v>
      </c>
      <c r="D255" s="5" t="s">
        <v>184</v>
      </c>
      <c r="E255" s="5" t="s">
        <v>55</v>
      </c>
      <c r="F255" s="28">
        <f t="shared" si="3"/>
        <v>77000</v>
      </c>
    </row>
    <row r="256" spans="1:6" ht="24">
      <c r="A256" s="43" t="s">
        <v>64</v>
      </c>
      <c r="B256" s="4" t="s">
        <v>6</v>
      </c>
      <c r="C256" s="5" t="s">
        <v>35</v>
      </c>
      <c r="D256" s="5" t="s">
        <v>184</v>
      </c>
      <c r="E256" s="5" t="s">
        <v>56</v>
      </c>
      <c r="F256" s="29">
        <v>77000</v>
      </c>
    </row>
    <row r="257" spans="1:6" ht="12">
      <c r="A257" s="50" t="s">
        <v>185</v>
      </c>
      <c r="B257" s="52" t="s">
        <v>6</v>
      </c>
      <c r="C257" s="53" t="s">
        <v>35</v>
      </c>
      <c r="D257" s="53" t="s">
        <v>221</v>
      </c>
      <c r="E257" s="53"/>
      <c r="F257" s="26">
        <f>F258</f>
        <v>135382</v>
      </c>
    </row>
    <row r="258" spans="1:6" ht="48">
      <c r="A258" s="6" t="s">
        <v>80</v>
      </c>
      <c r="B258" s="4" t="s">
        <v>6</v>
      </c>
      <c r="C258" s="5" t="s">
        <v>35</v>
      </c>
      <c r="D258" s="5" t="s">
        <v>221</v>
      </c>
      <c r="E258" s="5" t="s">
        <v>52</v>
      </c>
      <c r="F258" s="28">
        <f>F259</f>
        <v>135382</v>
      </c>
    </row>
    <row r="259" spans="1:6" ht="12">
      <c r="A259" s="6" t="s">
        <v>81</v>
      </c>
      <c r="B259" s="4" t="s">
        <v>6</v>
      </c>
      <c r="C259" s="5" t="s">
        <v>35</v>
      </c>
      <c r="D259" s="5" t="s">
        <v>221</v>
      </c>
      <c r="E259" s="5" t="s">
        <v>82</v>
      </c>
      <c r="F259" s="29">
        <v>135382</v>
      </c>
    </row>
    <row r="260" spans="1:6" ht="12">
      <c r="A260" s="1" t="s">
        <v>36</v>
      </c>
      <c r="B260" s="2" t="s">
        <v>6</v>
      </c>
      <c r="C260" s="3" t="s">
        <v>37</v>
      </c>
      <c r="D260" s="9"/>
      <c r="E260" s="9"/>
      <c r="F260" s="25">
        <f>F261</f>
        <v>23780463</v>
      </c>
    </row>
    <row r="261" spans="1:6" ht="12">
      <c r="A261" s="38" t="s">
        <v>38</v>
      </c>
      <c r="B261" s="12" t="s">
        <v>6</v>
      </c>
      <c r="C261" s="13" t="s">
        <v>39</v>
      </c>
      <c r="D261" s="8"/>
      <c r="E261" s="8"/>
      <c r="F261" s="32">
        <f>F262</f>
        <v>23780463</v>
      </c>
    </row>
    <row r="262" spans="1:6" ht="24">
      <c r="A262" s="30" t="s">
        <v>187</v>
      </c>
      <c r="B262" s="52" t="s">
        <v>6</v>
      </c>
      <c r="C262" s="53" t="s">
        <v>39</v>
      </c>
      <c r="D262" s="53" t="s">
        <v>186</v>
      </c>
      <c r="E262" s="5"/>
      <c r="F262" s="26">
        <f>F263</f>
        <v>23780463</v>
      </c>
    </row>
    <row r="263" spans="1:6" ht="24">
      <c r="A263" s="50" t="s">
        <v>260</v>
      </c>
      <c r="B263" s="52" t="s">
        <v>6</v>
      </c>
      <c r="C263" s="53" t="s">
        <v>39</v>
      </c>
      <c r="D263" s="53" t="s">
        <v>258</v>
      </c>
      <c r="E263" s="5"/>
      <c r="F263" s="26">
        <f>F264+F271+F274</f>
        <v>23780463</v>
      </c>
    </row>
    <row r="264" spans="1:6" ht="24">
      <c r="A264" s="50" t="s">
        <v>79</v>
      </c>
      <c r="B264" s="52" t="s">
        <v>6</v>
      </c>
      <c r="C264" s="53" t="s">
        <v>39</v>
      </c>
      <c r="D264" s="53" t="s">
        <v>262</v>
      </c>
      <c r="E264" s="53"/>
      <c r="F264" s="26">
        <f>F265+F267+F269</f>
        <v>17692124</v>
      </c>
    </row>
    <row r="265" spans="1:6" ht="48">
      <c r="A265" s="6" t="s">
        <v>80</v>
      </c>
      <c r="B265" s="4" t="s">
        <v>6</v>
      </c>
      <c r="C265" s="5" t="s">
        <v>39</v>
      </c>
      <c r="D265" s="5" t="s">
        <v>262</v>
      </c>
      <c r="E265" s="5" t="s">
        <v>52</v>
      </c>
      <c r="F265" s="28">
        <f>F266</f>
        <v>14504124</v>
      </c>
    </row>
    <row r="266" spans="1:6" ht="12">
      <c r="A266" s="6" t="s">
        <v>81</v>
      </c>
      <c r="B266" s="4" t="s">
        <v>6</v>
      </c>
      <c r="C266" s="5" t="s">
        <v>39</v>
      </c>
      <c r="D266" s="5" t="s">
        <v>262</v>
      </c>
      <c r="E266" s="5" t="s">
        <v>82</v>
      </c>
      <c r="F266" s="29">
        <v>14504124</v>
      </c>
    </row>
    <row r="267" spans="1:6" ht="24">
      <c r="A267" s="43" t="s">
        <v>63</v>
      </c>
      <c r="B267" s="4" t="s">
        <v>6</v>
      </c>
      <c r="C267" s="5" t="s">
        <v>39</v>
      </c>
      <c r="D267" s="5" t="s">
        <v>262</v>
      </c>
      <c r="E267" s="5" t="s">
        <v>55</v>
      </c>
      <c r="F267" s="28">
        <f>F268</f>
        <v>3175000</v>
      </c>
    </row>
    <row r="268" spans="1:6" ht="24">
      <c r="A268" s="43" t="s">
        <v>64</v>
      </c>
      <c r="B268" s="4" t="s">
        <v>6</v>
      </c>
      <c r="C268" s="5" t="s">
        <v>39</v>
      </c>
      <c r="D268" s="5" t="s">
        <v>262</v>
      </c>
      <c r="E268" s="5" t="s">
        <v>56</v>
      </c>
      <c r="F268" s="29">
        <v>3175000</v>
      </c>
    </row>
    <row r="269" spans="1:6" ht="12">
      <c r="A269" s="45" t="s">
        <v>47</v>
      </c>
      <c r="B269" s="4" t="s">
        <v>6</v>
      </c>
      <c r="C269" s="5" t="s">
        <v>39</v>
      </c>
      <c r="D269" s="5" t="s">
        <v>262</v>
      </c>
      <c r="E269" s="4" t="s">
        <v>57</v>
      </c>
      <c r="F269" s="28">
        <f>F270</f>
        <v>13000</v>
      </c>
    </row>
    <row r="270" spans="1:6" ht="12">
      <c r="A270" s="45" t="s">
        <v>65</v>
      </c>
      <c r="B270" s="4" t="s">
        <v>6</v>
      </c>
      <c r="C270" s="5" t="s">
        <v>39</v>
      </c>
      <c r="D270" s="5" t="s">
        <v>262</v>
      </c>
      <c r="E270" s="4" t="s">
        <v>58</v>
      </c>
      <c r="F270" s="29">
        <v>13000</v>
      </c>
    </row>
    <row r="271" spans="1:6" ht="12">
      <c r="A271" s="50" t="s">
        <v>87</v>
      </c>
      <c r="B271" s="52" t="s">
        <v>6</v>
      </c>
      <c r="C271" s="53" t="s">
        <v>39</v>
      </c>
      <c r="D271" s="53" t="s">
        <v>259</v>
      </c>
      <c r="E271" s="5"/>
      <c r="F271" s="26">
        <f>F272</f>
        <v>3928339</v>
      </c>
    </row>
    <row r="272" spans="1:6" ht="24">
      <c r="A272" s="43" t="s">
        <v>63</v>
      </c>
      <c r="B272" s="4" t="s">
        <v>6</v>
      </c>
      <c r="C272" s="5" t="s">
        <v>39</v>
      </c>
      <c r="D272" s="5" t="s">
        <v>259</v>
      </c>
      <c r="E272" s="5" t="s">
        <v>55</v>
      </c>
      <c r="F272" s="28">
        <f>F273</f>
        <v>3928339</v>
      </c>
    </row>
    <row r="273" spans="1:6" ht="24">
      <c r="A273" s="43" t="s">
        <v>64</v>
      </c>
      <c r="B273" s="4" t="s">
        <v>6</v>
      </c>
      <c r="C273" s="5" t="s">
        <v>39</v>
      </c>
      <c r="D273" s="5" t="s">
        <v>259</v>
      </c>
      <c r="E273" s="5" t="s">
        <v>56</v>
      </c>
      <c r="F273" s="29">
        <v>3928339</v>
      </c>
    </row>
    <row r="274" spans="1:6" ht="24">
      <c r="A274" s="50" t="s">
        <v>88</v>
      </c>
      <c r="B274" s="52" t="s">
        <v>6</v>
      </c>
      <c r="C274" s="53" t="s">
        <v>39</v>
      </c>
      <c r="D274" s="53" t="s">
        <v>261</v>
      </c>
      <c r="E274" s="5"/>
      <c r="F274" s="26">
        <f>F275</f>
        <v>2160000</v>
      </c>
    </row>
    <row r="275" spans="1:6" ht="24">
      <c r="A275" s="43" t="s">
        <v>63</v>
      </c>
      <c r="B275" s="4" t="s">
        <v>6</v>
      </c>
      <c r="C275" s="5" t="s">
        <v>39</v>
      </c>
      <c r="D275" s="5" t="s">
        <v>261</v>
      </c>
      <c r="E275" s="5" t="s">
        <v>55</v>
      </c>
      <c r="F275" s="28">
        <f>F276</f>
        <v>2160000</v>
      </c>
    </row>
    <row r="276" spans="1:6" ht="24">
      <c r="A276" s="43" t="s">
        <v>64</v>
      </c>
      <c r="B276" s="4" t="s">
        <v>6</v>
      </c>
      <c r="C276" s="5" t="s">
        <v>39</v>
      </c>
      <c r="D276" s="5" t="s">
        <v>261</v>
      </c>
      <c r="E276" s="5" t="s">
        <v>56</v>
      </c>
      <c r="F276" s="29">
        <v>2160000</v>
      </c>
    </row>
    <row r="277" spans="1:6" ht="12">
      <c r="A277" s="1" t="s">
        <v>40</v>
      </c>
      <c r="B277" s="2" t="s">
        <v>6</v>
      </c>
      <c r="C277" s="3" t="s">
        <v>41</v>
      </c>
      <c r="D277" s="9"/>
      <c r="E277" s="9"/>
      <c r="F277" s="25">
        <f>F278+F285</f>
        <v>3055000</v>
      </c>
    </row>
    <row r="278" spans="1:6" ht="12">
      <c r="A278" s="38" t="s">
        <v>42</v>
      </c>
      <c r="B278" s="12" t="s">
        <v>6</v>
      </c>
      <c r="C278" s="13" t="s">
        <v>43</v>
      </c>
      <c r="D278" s="13"/>
      <c r="E278" s="13"/>
      <c r="F278" s="32">
        <f aca="true" t="shared" si="4" ref="F278:F283">F279</f>
        <v>20000</v>
      </c>
    </row>
    <row r="279" spans="1:6" ht="24">
      <c r="A279" s="30" t="s">
        <v>73</v>
      </c>
      <c r="B279" s="52" t="s">
        <v>6</v>
      </c>
      <c r="C279" s="53" t="s">
        <v>43</v>
      </c>
      <c r="D279" s="53" t="s">
        <v>189</v>
      </c>
      <c r="E279" s="5"/>
      <c r="F279" s="26">
        <f t="shared" si="4"/>
        <v>20000</v>
      </c>
    </row>
    <row r="280" spans="1:6" ht="36">
      <c r="A280" s="30" t="s">
        <v>188</v>
      </c>
      <c r="B280" s="52" t="s">
        <v>6</v>
      </c>
      <c r="C280" s="53" t="s">
        <v>43</v>
      </c>
      <c r="D280" s="53" t="s">
        <v>190</v>
      </c>
      <c r="E280" s="5"/>
      <c r="F280" s="28">
        <f t="shared" si="4"/>
        <v>20000</v>
      </c>
    </row>
    <row r="281" spans="1:6" ht="24">
      <c r="A281" s="14" t="s">
        <v>196</v>
      </c>
      <c r="B281" s="52" t="s">
        <v>6</v>
      </c>
      <c r="C281" s="53" t="s">
        <v>43</v>
      </c>
      <c r="D281" s="53" t="s">
        <v>191</v>
      </c>
      <c r="E281" s="5"/>
      <c r="F281" s="28">
        <f t="shared" si="4"/>
        <v>20000</v>
      </c>
    </row>
    <row r="282" spans="1:6" ht="96">
      <c r="A282" s="51" t="s">
        <v>198</v>
      </c>
      <c r="B282" s="52" t="s">
        <v>6</v>
      </c>
      <c r="C282" s="53" t="s">
        <v>43</v>
      </c>
      <c r="D282" s="53" t="s">
        <v>290</v>
      </c>
      <c r="E282" s="5"/>
      <c r="F282" s="28">
        <f t="shared" si="4"/>
        <v>20000</v>
      </c>
    </row>
    <row r="283" spans="1:6" ht="12">
      <c r="A283" s="43" t="s">
        <v>47</v>
      </c>
      <c r="B283" s="4" t="s">
        <v>6</v>
      </c>
      <c r="C283" s="5" t="s">
        <v>43</v>
      </c>
      <c r="D283" s="5" t="s">
        <v>290</v>
      </c>
      <c r="E283" s="5" t="s">
        <v>119</v>
      </c>
      <c r="F283" s="28">
        <f t="shared" si="4"/>
        <v>20000</v>
      </c>
    </row>
    <row r="284" spans="1:6" ht="12">
      <c r="A284" s="43" t="s">
        <v>121</v>
      </c>
      <c r="B284" s="4" t="s">
        <v>6</v>
      </c>
      <c r="C284" s="5" t="s">
        <v>43</v>
      </c>
      <c r="D284" s="5" t="s">
        <v>290</v>
      </c>
      <c r="E284" s="5" t="s">
        <v>120</v>
      </c>
      <c r="F284" s="29">
        <v>20000</v>
      </c>
    </row>
    <row r="285" spans="1:6" ht="12">
      <c r="A285" s="38" t="s">
        <v>291</v>
      </c>
      <c r="B285" s="12" t="s">
        <v>6</v>
      </c>
      <c r="C285" s="13" t="s">
        <v>292</v>
      </c>
      <c r="D285" s="13"/>
      <c r="E285" s="8"/>
      <c r="F285" s="32">
        <f>F286</f>
        <v>3035000</v>
      </c>
    </row>
    <row r="286" spans="1:6" ht="24">
      <c r="A286" s="30" t="s">
        <v>73</v>
      </c>
      <c r="B286" s="52" t="s">
        <v>6</v>
      </c>
      <c r="C286" s="53" t="s">
        <v>292</v>
      </c>
      <c r="D286" s="53" t="s">
        <v>189</v>
      </c>
      <c r="E286" s="5"/>
      <c r="F286" s="26">
        <f>F287+F297</f>
        <v>3035000</v>
      </c>
    </row>
    <row r="287" spans="1:6" ht="36">
      <c r="A287" s="30" t="s">
        <v>188</v>
      </c>
      <c r="B287" s="52" t="s">
        <v>6</v>
      </c>
      <c r="C287" s="53" t="s">
        <v>292</v>
      </c>
      <c r="D287" s="53" t="s">
        <v>190</v>
      </c>
      <c r="E287" s="5"/>
      <c r="F287" s="26">
        <f>+F288</f>
        <v>572000</v>
      </c>
    </row>
    <row r="288" spans="1:6" ht="24">
      <c r="A288" s="14" t="s">
        <v>196</v>
      </c>
      <c r="B288" s="52" t="s">
        <v>6</v>
      </c>
      <c r="C288" s="53" t="s">
        <v>292</v>
      </c>
      <c r="D288" s="53" t="s">
        <v>191</v>
      </c>
      <c r="E288" s="5"/>
      <c r="F288" s="26">
        <f>F289+F294</f>
        <v>572000</v>
      </c>
    </row>
    <row r="289" spans="1:6" ht="36">
      <c r="A289" s="14" t="s">
        <v>263</v>
      </c>
      <c r="B289" s="52" t="s">
        <v>6</v>
      </c>
      <c r="C289" s="53" t="s">
        <v>292</v>
      </c>
      <c r="D289" s="53" t="s">
        <v>279</v>
      </c>
      <c r="E289" s="5"/>
      <c r="F289" s="26">
        <f>F290+F292</f>
        <v>332000</v>
      </c>
    </row>
    <row r="290" spans="1:6" ht="24">
      <c r="A290" s="43" t="s">
        <v>63</v>
      </c>
      <c r="B290" s="4" t="s">
        <v>6</v>
      </c>
      <c r="C290" s="5" t="s">
        <v>292</v>
      </c>
      <c r="D290" s="5" t="s">
        <v>279</v>
      </c>
      <c r="E290" s="5" t="s">
        <v>55</v>
      </c>
      <c r="F290" s="28">
        <f>F291</f>
        <v>260000</v>
      </c>
    </row>
    <row r="291" spans="1:6" ht="24">
      <c r="A291" s="43" t="s">
        <v>64</v>
      </c>
      <c r="B291" s="4" t="s">
        <v>6</v>
      </c>
      <c r="C291" s="5" t="s">
        <v>292</v>
      </c>
      <c r="D291" s="5" t="s">
        <v>279</v>
      </c>
      <c r="E291" s="5" t="s">
        <v>56</v>
      </c>
      <c r="F291" s="29">
        <v>260000</v>
      </c>
    </row>
    <row r="292" spans="1:6" ht="12">
      <c r="A292" s="48" t="s">
        <v>96</v>
      </c>
      <c r="B292" s="4" t="s">
        <v>6</v>
      </c>
      <c r="C292" s="5" t="s">
        <v>292</v>
      </c>
      <c r="D292" s="5" t="s">
        <v>279</v>
      </c>
      <c r="E292" s="5" t="s">
        <v>95</v>
      </c>
      <c r="F292" s="28">
        <f>F293</f>
        <v>72000</v>
      </c>
    </row>
    <row r="293" spans="1:6" ht="12">
      <c r="A293" s="48" t="s">
        <v>97</v>
      </c>
      <c r="B293" s="4" t="s">
        <v>6</v>
      </c>
      <c r="C293" s="5" t="s">
        <v>292</v>
      </c>
      <c r="D293" s="5" t="s">
        <v>279</v>
      </c>
      <c r="E293" s="5" t="s">
        <v>94</v>
      </c>
      <c r="F293" s="29">
        <v>72000</v>
      </c>
    </row>
    <row r="294" spans="1:6" ht="24">
      <c r="A294" s="14" t="s">
        <v>197</v>
      </c>
      <c r="B294" s="52" t="s">
        <v>6</v>
      </c>
      <c r="C294" s="53" t="s">
        <v>292</v>
      </c>
      <c r="D294" s="53" t="s">
        <v>280</v>
      </c>
      <c r="E294" s="53"/>
      <c r="F294" s="26">
        <f>F295</f>
        <v>240000</v>
      </c>
    </row>
    <row r="295" spans="1:6" ht="24">
      <c r="A295" s="43" t="s">
        <v>63</v>
      </c>
      <c r="B295" s="4" t="s">
        <v>6</v>
      </c>
      <c r="C295" s="5" t="s">
        <v>292</v>
      </c>
      <c r="D295" s="5" t="s">
        <v>280</v>
      </c>
      <c r="E295" s="5" t="s">
        <v>55</v>
      </c>
      <c r="F295" s="28">
        <f>F296</f>
        <v>240000</v>
      </c>
    </row>
    <row r="296" spans="1:6" ht="24">
      <c r="A296" s="43" t="s">
        <v>64</v>
      </c>
      <c r="B296" s="4" t="s">
        <v>6</v>
      </c>
      <c r="C296" s="5" t="s">
        <v>292</v>
      </c>
      <c r="D296" s="5" t="s">
        <v>280</v>
      </c>
      <c r="E296" s="5" t="s">
        <v>56</v>
      </c>
      <c r="F296" s="29">
        <v>240000</v>
      </c>
    </row>
    <row r="297" spans="1:6" ht="24">
      <c r="A297" s="30" t="s">
        <v>192</v>
      </c>
      <c r="B297" s="52" t="s">
        <v>6</v>
      </c>
      <c r="C297" s="53" t="s">
        <v>292</v>
      </c>
      <c r="D297" s="53" t="s">
        <v>193</v>
      </c>
      <c r="E297" s="5"/>
      <c r="F297" s="26">
        <f>F298</f>
        <v>2463000</v>
      </c>
    </row>
    <row r="298" spans="1:6" ht="24">
      <c r="A298" s="51" t="s">
        <v>194</v>
      </c>
      <c r="B298" s="52" t="s">
        <v>6</v>
      </c>
      <c r="C298" s="53" t="s">
        <v>292</v>
      </c>
      <c r="D298" s="53" t="s">
        <v>223</v>
      </c>
      <c r="E298" s="5"/>
      <c r="F298" s="26">
        <f>F299+F304</f>
        <v>2463000</v>
      </c>
    </row>
    <row r="299" spans="1:6" ht="12">
      <c r="A299" s="14" t="s">
        <v>195</v>
      </c>
      <c r="B299" s="52" t="s">
        <v>6</v>
      </c>
      <c r="C299" s="53" t="s">
        <v>292</v>
      </c>
      <c r="D299" s="53" t="s">
        <v>281</v>
      </c>
      <c r="E299" s="5"/>
      <c r="F299" s="26">
        <f>F300+F302</f>
        <v>463000</v>
      </c>
    </row>
    <row r="300" spans="1:6" ht="24">
      <c r="A300" s="43" t="s">
        <v>63</v>
      </c>
      <c r="B300" s="4" t="s">
        <v>6</v>
      </c>
      <c r="C300" s="5" t="s">
        <v>292</v>
      </c>
      <c r="D300" s="5" t="s">
        <v>281</v>
      </c>
      <c r="E300" s="5" t="s">
        <v>55</v>
      </c>
      <c r="F300" s="28">
        <f>F301</f>
        <v>292000</v>
      </c>
    </row>
    <row r="301" spans="1:6" ht="24">
      <c r="A301" s="43" t="s">
        <v>64</v>
      </c>
      <c r="B301" s="4" t="s">
        <v>6</v>
      </c>
      <c r="C301" s="5" t="s">
        <v>292</v>
      </c>
      <c r="D301" s="5" t="s">
        <v>281</v>
      </c>
      <c r="E301" s="5" t="s">
        <v>56</v>
      </c>
      <c r="F301" s="29">
        <v>292000</v>
      </c>
    </row>
    <row r="302" spans="1:6" ht="12">
      <c r="A302" s="48" t="s">
        <v>96</v>
      </c>
      <c r="B302" s="5" t="s">
        <v>6</v>
      </c>
      <c r="C302" s="5" t="s">
        <v>292</v>
      </c>
      <c r="D302" s="5" t="s">
        <v>281</v>
      </c>
      <c r="E302" s="5" t="s">
        <v>95</v>
      </c>
      <c r="F302" s="28">
        <f>F303</f>
        <v>171000</v>
      </c>
    </row>
    <row r="303" spans="1:6" ht="12">
      <c r="A303" s="48" t="s">
        <v>97</v>
      </c>
      <c r="B303" s="5" t="s">
        <v>6</v>
      </c>
      <c r="C303" s="5" t="s">
        <v>292</v>
      </c>
      <c r="D303" s="5" t="s">
        <v>281</v>
      </c>
      <c r="E303" s="5" t="s">
        <v>94</v>
      </c>
      <c r="F303" s="29">
        <v>171000</v>
      </c>
    </row>
    <row r="304" spans="1:6" ht="12">
      <c r="A304" s="51" t="s">
        <v>205</v>
      </c>
      <c r="B304" s="52" t="s">
        <v>6</v>
      </c>
      <c r="C304" s="53" t="s">
        <v>292</v>
      </c>
      <c r="D304" s="53" t="s">
        <v>282</v>
      </c>
      <c r="E304" s="53"/>
      <c r="F304" s="26">
        <f>F305</f>
        <v>2000000</v>
      </c>
    </row>
    <row r="305" spans="1:6" ht="24">
      <c r="A305" s="43" t="s">
        <v>63</v>
      </c>
      <c r="B305" s="4" t="s">
        <v>6</v>
      </c>
      <c r="C305" s="5" t="s">
        <v>292</v>
      </c>
      <c r="D305" s="5" t="s">
        <v>282</v>
      </c>
      <c r="E305" s="5" t="s">
        <v>55</v>
      </c>
      <c r="F305" s="28">
        <f>F306</f>
        <v>2000000</v>
      </c>
    </row>
    <row r="306" spans="1:6" ht="24">
      <c r="A306" s="43" t="s">
        <v>64</v>
      </c>
      <c r="B306" s="4" t="s">
        <v>6</v>
      </c>
      <c r="C306" s="5" t="s">
        <v>292</v>
      </c>
      <c r="D306" s="5" t="s">
        <v>282</v>
      </c>
      <c r="E306" s="5" t="s">
        <v>56</v>
      </c>
      <c r="F306" s="29">
        <v>2000000</v>
      </c>
    </row>
    <row r="307" spans="1:6" ht="12">
      <c r="A307" s="1" t="s">
        <v>44</v>
      </c>
      <c r="B307" s="2" t="s">
        <v>6</v>
      </c>
      <c r="C307" s="3" t="s">
        <v>45</v>
      </c>
      <c r="D307" s="9"/>
      <c r="E307" s="9"/>
      <c r="F307" s="25">
        <f>F308</f>
        <v>7784000</v>
      </c>
    </row>
    <row r="308" spans="1:6" ht="12">
      <c r="A308" s="38" t="s">
        <v>92</v>
      </c>
      <c r="B308" s="12" t="s">
        <v>6</v>
      </c>
      <c r="C308" s="13" t="s">
        <v>46</v>
      </c>
      <c r="D308" s="8"/>
      <c r="E308" s="8"/>
      <c r="F308" s="32">
        <f>F309</f>
        <v>7784000</v>
      </c>
    </row>
    <row r="309" spans="1:6" ht="36">
      <c r="A309" s="30" t="s">
        <v>74</v>
      </c>
      <c r="B309" s="52" t="s">
        <v>6</v>
      </c>
      <c r="C309" s="53" t="s">
        <v>46</v>
      </c>
      <c r="D309" s="53" t="s">
        <v>199</v>
      </c>
      <c r="E309" s="5"/>
      <c r="F309" s="26">
        <f>F310</f>
        <v>7784000</v>
      </c>
    </row>
    <row r="310" spans="1:6" ht="36">
      <c r="A310" s="62" t="s">
        <v>264</v>
      </c>
      <c r="B310" s="52" t="s">
        <v>6</v>
      </c>
      <c r="C310" s="53" t="s">
        <v>46</v>
      </c>
      <c r="D310" s="53" t="s">
        <v>200</v>
      </c>
      <c r="E310" s="5"/>
      <c r="F310" s="26">
        <f>+F321+F318+F311</f>
        <v>7784000</v>
      </c>
    </row>
    <row r="311" spans="1:6" ht="24">
      <c r="A311" s="50" t="s">
        <v>79</v>
      </c>
      <c r="B311" s="52" t="s">
        <v>6</v>
      </c>
      <c r="C311" s="53" t="s">
        <v>46</v>
      </c>
      <c r="D311" s="53" t="s">
        <v>203</v>
      </c>
      <c r="E311" s="53"/>
      <c r="F311" s="26">
        <f>F312+F314+F316</f>
        <v>4847000</v>
      </c>
    </row>
    <row r="312" spans="1:6" ht="48">
      <c r="A312" s="6" t="s">
        <v>80</v>
      </c>
      <c r="B312" s="4" t="s">
        <v>6</v>
      </c>
      <c r="C312" s="5" t="s">
        <v>46</v>
      </c>
      <c r="D312" s="5" t="s">
        <v>203</v>
      </c>
      <c r="E312" s="5" t="s">
        <v>52</v>
      </c>
      <c r="F312" s="28">
        <f>F313</f>
        <v>4557000</v>
      </c>
    </row>
    <row r="313" spans="1:6" ht="12">
      <c r="A313" s="6" t="s">
        <v>81</v>
      </c>
      <c r="B313" s="4" t="s">
        <v>6</v>
      </c>
      <c r="C313" s="5" t="s">
        <v>46</v>
      </c>
      <c r="D313" s="5" t="s">
        <v>203</v>
      </c>
      <c r="E313" s="5" t="s">
        <v>82</v>
      </c>
      <c r="F313" s="29">
        <v>4557000</v>
      </c>
    </row>
    <row r="314" spans="1:6" ht="24">
      <c r="A314" s="43" t="s">
        <v>63</v>
      </c>
      <c r="B314" s="4" t="s">
        <v>6</v>
      </c>
      <c r="C314" s="5" t="s">
        <v>46</v>
      </c>
      <c r="D314" s="5" t="s">
        <v>203</v>
      </c>
      <c r="E314" s="5" t="s">
        <v>55</v>
      </c>
      <c r="F314" s="63">
        <f>F315</f>
        <v>285000</v>
      </c>
    </row>
    <row r="315" spans="1:6" ht="24">
      <c r="A315" s="43" t="s">
        <v>64</v>
      </c>
      <c r="B315" s="4" t="s">
        <v>6</v>
      </c>
      <c r="C315" s="5" t="s">
        <v>46</v>
      </c>
      <c r="D315" s="5" t="s">
        <v>203</v>
      </c>
      <c r="E315" s="5" t="s">
        <v>56</v>
      </c>
      <c r="F315" s="29">
        <v>285000</v>
      </c>
    </row>
    <row r="316" spans="1:6" ht="12">
      <c r="A316" s="43" t="s">
        <v>47</v>
      </c>
      <c r="B316" s="4" t="s">
        <v>6</v>
      </c>
      <c r="C316" s="5" t="s">
        <v>46</v>
      </c>
      <c r="D316" s="5" t="s">
        <v>203</v>
      </c>
      <c r="E316" s="5">
        <v>800</v>
      </c>
      <c r="F316" s="63">
        <f>F317</f>
        <v>5000</v>
      </c>
    </row>
    <row r="317" spans="1:6" ht="12">
      <c r="A317" s="43" t="s">
        <v>65</v>
      </c>
      <c r="B317" s="4" t="s">
        <v>6</v>
      </c>
      <c r="C317" s="5" t="s">
        <v>46</v>
      </c>
      <c r="D317" s="5" t="s">
        <v>203</v>
      </c>
      <c r="E317" s="5" t="s">
        <v>58</v>
      </c>
      <c r="F317" s="29">
        <v>5000</v>
      </c>
    </row>
    <row r="318" spans="1:6" ht="12">
      <c r="A318" s="51" t="s">
        <v>266</v>
      </c>
      <c r="B318" s="52" t="s">
        <v>6</v>
      </c>
      <c r="C318" s="53" t="s">
        <v>46</v>
      </c>
      <c r="D318" s="53" t="s">
        <v>265</v>
      </c>
      <c r="E318" s="53"/>
      <c r="F318" s="26">
        <f>F319</f>
        <v>127000</v>
      </c>
    </row>
    <row r="319" spans="1:6" ht="24">
      <c r="A319" s="43" t="s">
        <v>63</v>
      </c>
      <c r="B319" s="4" t="s">
        <v>6</v>
      </c>
      <c r="C319" s="5" t="s">
        <v>46</v>
      </c>
      <c r="D319" s="5" t="s">
        <v>265</v>
      </c>
      <c r="E319" s="5" t="s">
        <v>55</v>
      </c>
      <c r="F319" s="28">
        <f>F320</f>
        <v>127000</v>
      </c>
    </row>
    <row r="320" spans="1:6" ht="24">
      <c r="A320" s="43" t="s">
        <v>64</v>
      </c>
      <c r="B320" s="4" t="s">
        <v>6</v>
      </c>
      <c r="C320" s="5" t="s">
        <v>46</v>
      </c>
      <c r="D320" s="5" t="s">
        <v>265</v>
      </c>
      <c r="E320" s="5" t="s">
        <v>56</v>
      </c>
      <c r="F320" s="29">
        <v>127000</v>
      </c>
    </row>
    <row r="321" spans="1:6" ht="24">
      <c r="A321" s="50" t="s">
        <v>227</v>
      </c>
      <c r="B321" s="52" t="s">
        <v>6</v>
      </c>
      <c r="C321" s="53" t="s">
        <v>46</v>
      </c>
      <c r="D321" s="53" t="s">
        <v>202</v>
      </c>
      <c r="E321" s="5"/>
      <c r="F321" s="26">
        <f>F322</f>
        <v>2810000</v>
      </c>
    </row>
    <row r="322" spans="1:6" ht="24">
      <c r="A322" s="43" t="s">
        <v>63</v>
      </c>
      <c r="B322" s="4" t="s">
        <v>6</v>
      </c>
      <c r="C322" s="5" t="s">
        <v>46</v>
      </c>
      <c r="D322" s="5" t="s">
        <v>202</v>
      </c>
      <c r="E322" s="5" t="s">
        <v>55</v>
      </c>
      <c r="F322" s="28">
        <f>F323</f>
        <v>2810000</v>
      </c>
    </row>
    <row r="323" spans="1:6" ht="24">
      <c r="A323" s="43" t="s">
        <v>64</v>
      </c>
      <c r="B323" s="4" t="s">
        <v>6</v>
      </c>
      <c r="C323" s="5" t="s">
        <v>46</v>
      </c>
      <c r="D323" s="5" t="s">
        <v>202</v>
      </c>
      <c r="E323" s="5" t="s">
        <v>56</v>
      </c>
      <c r="F323" s="29">
        <v>2810000</v>
      </c>
    </row>
    <row r="324" spans="1:6" ht="24">
      <c r="A324" s="1" t="s">
        <v>308</v>
      </c>
      <c r="B324" s="2" t="s">
        <v>6</v>
      </c>
      <c r="C324" s="3" t="s">
        <v>293</v>
      </c>
      <c r="D324" s="9"/>
      <c r="E324" s="9"/>
      <c r="F324" s="25">
        <f>F325</f>
        <v>20000000</v>
      </c>
    </row>
    <row r="325" spans="1:6" ht="12">
      <c r="A325" s="38" t="s">
        <v>298</v>
      </c>
      <c r="B325" s="12" t="s">
        <v>6</v>
      </c>
      <c r="C325" s="13" t="s">
        <v>294</v>
      </c>
      <c r="D325" s="8"/>
      <c r="E325" s="8"/>
      <c r="F325" s="32">
        <f>F326</f>
        <v>20000000</v>
      </c>
    </row>
    <row r="326" spans="1:6" ht="36">
      <c r="A326" s="30" t="s">
        <v>231</v>
      </c>
      <c r="B326" s="52" t="s">
        <v>6</v>
      </c>
      <c r="C326" s="53" t="s">
        <v>294</v>
      </c>
      <c r="D326" s="53" t="s">
        <v>124</v>
      </c>
      <c r="E326" s="5"/>
      <c r="F326" s="26">
        <f>F327</f>
        <v>20000000</v>
      </c>
    </row>
    <row r="327" spans="1:6" ht="24">
      <c r="A327" s="51" t="s">
        <v>122</v>
      </c>
      <c r="B327" s="52" t="s">
        <v>6</v>
      </c>
      <c r="C327" s="53" t="s">
        <v>294</v>
      </c>
      <c r="D327" s="53" t="s">
        <v>125</v>
      </c>
      <c r="E327" s="5"/>
      <c r="F327" s="26">
        <f>+F338+F335+F328</f>
        <v>20000000</v>
      </c>
    </row>
    <row r="328" spans="1:6" ht="36">
      <c r="A328" s="50" t="s">
        <v>296</v>
      </c>
      <c r="B328" s="52" t="s">
        <v>6</v>
      </c>
      <c r="C328" s="53" t="s">
        <v>294</v>
      </c>
      <c r="D328" s="53" t="s">
        <v>295</v>
      </c>
      <c r="E328" s="53"/>
      <c r="F328" s="26">
        <f>F329+F331+F333</f>
        <v>20000000</v>
      </c>
    </row>
    <row r="329" spans="1:6" ht="12">
      <c r="A329" s="43" t="s">
        <v>47</v>
      </c>
      <c r="B329" s="4" t="s">
        <v>6</v>
      </c>
      <c r="C329" s="5" t="s">
        <v>294</v>
      </c>
      <c r="D329" s="5" t="s">
        <v>295</v>
      </c>
      <c r="E329" s="5" t="s">
        <v>119</v>
      </c>
      <c r="F329" s="28">
        <f>F330</f>
        <v>20000000</v>
      </c>
    </row>
    <row r="330" spans="1:6" ht="12">
      <c r="A330" s="43" t="s">
        <v>121</v>
      </c>
      <c r="B330" s="4" t="s">
        <v>6</v>
      </c>
      <c r="C330" s="5" t="s">
        <v>294</v>
      </c>
      <c r="D330" s="5" t="s">
        <v>295</v>
      </c>
      <c r="E330" s="5" t="s">
        <v>120</v>
      </c>
      <c r="F330" s="29">
        <v>20000000</v>
      </c>
    </row>
  </sheetData>
  <sheetProtection/>
  <mergeCells count="2">
    <mergeCell ref="C3:F3"/>
    <mergeCell ref="A6:F6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7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49.00390625" style="19" customWidth="1"/>
    <col min="2" max="2" width="13.140625" style="19" customWidth="1"/>
    <col min="3" max="3" width="8.57421875" style="19" customWidth="1"/>
    <col min="4" max="4" width="11.140625" style="19" customWidth="1"/>
    <col min="5" max="5" width="7.140625" style="19" customWidth="1"/>
    <col min="6" max="6" width="13.421875" style="19" customWidth="1"/>
    <col min="7" max="7" width="12.28125" style="19" customWidth="1"/>
    <col min="8" max="10" width="10.8515625" style="19" bestFit="1" customWidth="1"/>
    <col min="11" max="244" width="9.140625" style="19" customWidth="1"/>
    <col min="245" max="245" width="37.7109375" style="19" customWidth="1"/>
    <col min="246" max="246" width="7.57421875" style="19" customWidth="1"/>
    <col min="247" max="248" width="9.00390625" style="19" customWidth="1"/>
    <col min="249" max="249" width="6.421875" style="19" customWidth="1"/>
    <col min="250" max="250" width="9.28125" style="19" customWidth="1"/>
    <col min="251" max="251" width="11.00390625" style="19" customWidth="1"/>
    <col min="252" max="252" width="9.8515625" style="19" customWidth="1"/>
    <col min="253" max="255" width="0" style="19" hidden="1" customWidth="1"/>
    <col min="256" max="16384" width="9.140625" style="19" customWidth="1"/>
  </cols>
  <sheetData>
    <row r="1" ht="12">
      <c r="F1" s="20"/>
    </row>
    <row r="2" spans="4:6" ht="12">
      <c r="D2" s="19" t="s">
        <v>118</v>
      </c>
      <c r="F2" s="20"/>
    </row>
    <row r="3" spans="4:7" ht="26.25" customHeight="1">
      <c r="D3" s="115" t="s">
        <v>244</v>
      </c>
      <c r="E3" s="115"/>
      <c r="F3" s="115"/>
      <c r="G3" s="115"/>
    </row>
    <row r="4" spans="3:6" ht="12">
      <c r="C4" s="74"/>
      <c r="D4" s="19" t="s">
        <v>366</v>
      </c>
      <c r="F4" s="20"/>
    </row>
    <row r="5" ht="12">
      <c r="F5" s="20"/>
    </row>
    <row r="6" ht="12">
      <c r="F6" s="20"/>
    </row>
    <row r="7" spans="1:7" ht="12">
      <c r="A7" s="116" t="s">
        <v>324</v>
      </c>
      <c r="B7" s="116"/>
      <c r="C7" s="116"/>
      <c r="D7" s="116"/>
      <c r="E7" s="116"/>
      <c r="F7" s="116"/>
      <c r="G7" s="116"/>
    </row>
    <row r="8" ht="12">
      <c r="A8" s="21"/>
    </row>
    <row r="9" spans="6:7" ht="12">
      <c r="F9" s="22"/>
      <c r="G9" s="111" t="s">
        <v>93</v>
      </c>
    </row>
    <row r="10" spans="1:7" ht="52.5" customHeight="1">
      <c r="A10" s="23" t="s">
        <v>0</v>
      </c>
      <c r="B10" s="24" t="s">
        <v>117</v>
      </c>
      <c r="C10" s="24" t="s">
        <v>1</v>
      </c>
      <c r="D10" s="24" t="s">
        <v>2</v>
      </c>
      <c r="E10" s="24" t="s">
        <v>3</v>
      </c>
      <c r="F10" s="24" t="s">
        <v>342</v>
      </c>
      <c r="G10" s="24" t="s">
        <v>343</v>
      </c>
    </row>
    <row r="11" spans="1:7" ht="12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</row>
    <row r="12" spans="1:6" ht="36">
      <c r="A12" s="49" t="s">
        <v>102</v>
      </c>
      <c r="B12" s="18"/>
      <c r="C12" s="18"/>
      <c r="D12" s="18"/>
      <c r="E12" s="18"/>
      <c r="F12" s="18"/>
    </row>
    <row r="13" spans="1:7" ht="12">
      <c r="A13" s="39" t="s">
        <v>4</v>
      </c>
      <c r="B13" s="20"/>
      <c r="C13" s="40"/>
      <c r="D13" s="40"/>
      <c r="E13" s="40"/>
      <c r="F13" s="26">
        <f>F14+F82+F91+F123+F157+F241+F254+F271+F301</f>
        <v>148785296.76999998</v>
      </c>
      <c r="G13" s="26">
        <f>G14+G82+G91+G123+G157+G241+G254+G271+G301</f>
        <v>151712881.03</v>
      </c>
    </row>
    <row r="14" spans="1:7" ht="12">
      <c r="A14" s="1" t="s">
        <v>5</v>
      </c>
      <c r="B14" s="2" t="s">
        <v>6</v>
      </c>
      <c r="C14" s="3" t="s">
        <v>7</v>
      </c>
      <c r="D14" s="47"/>
      <c r="E14" s="47"/>
      <c r="F14" s="25">
        <f>F15+F20+F34+F40</f>
        <v>28318169</v>
      </c>
      <c r="G14" s="25">
        <f>G15+G20+G34+G40</f>
        <v>29202914</v>
      </c>
    </row>
    <row r="15" spans="1:7" ht="36">
      <c r="A15" s="41" t="s">
        <v>49</v>
      </c>
      <c r="B15" s="42" t="s">
        <v>6</v>
      </c>
      <c r="C15" s="12" t="s">
        <v>8</v>
      </c>
      <c r="D15" s="15"/>
      <c r="E15" s="15"/>
      <c r="F15" s="32">
        <f>+F16</f>
        <v>1931004</v>
      </c>
      <c r="G15" s="32">
        <f>+G16</f>
        <v>1931004</v>
      </c>
    </row>
    <row r="16" spans="1:7" ht="36">
      <c r="A16" s="30" t="s">
        <v>50</v>
      </c>
      <c r="B16" s="52" t="s">
        <v>6</v>
      </c>
      <c r="C16" s="52" t="s">
        <v>8</v>
      </c>
      <c r="D16" s="52" t="s">
        <v>123</v>
      </c>
      <c r="E16" s="52"/>
      <c r="F16" s="26">
        <f aca="true" t="shared" si="0" ref="F16:G18">F17</f>
        <v>1931004</v>
      </c>
      <c r="G16" s="26">
        <f t="shared" si="0"/>
        <v>1931004</v>
      </c>
    </row>
    <row r="17" spans="1:7" ht="24">
      <c r="A17" s="51" t="s">
        <v>9</v>
      </c>
      <c r="B17" s="52" t="s">
        <v>6</v>
      </c>
      <c r="C17" s="52" t="s">
        <v>8</v>
      </c>
      <c r="D17" s="52" t="s">
        <v>123</v>
      </c>
      <c r="E17" s="52"/>
      <c r="F17" s="26">
        <f t="shared" si="0"/>
        <v>1931004</v>
      </c>
      <c r="G17" s="26">
        <f t="shared" si="0"/>
        <v>1931004</v>
      </c>
    </row>
    <row r="18" spans="1:7" ht="48">
      <c r="A18" s="43" t="s">
        <v>83</v>
      </c>
      <c r="B18" s="4" t="s">
        <v>6</v>
      </c>
      <c r="C18" s="4" t="s">
        <v>8</v>
      </c>
      <c r="D18" s="4" t="s">
        <v>123</v>
      </c>
      <c r="E18" s="4" t="s">
        <v>52</v>
      </c>
      <c r="F18" s="28">
        <f t="shared" si="0"/>
        <v>1931004</v>
      </c>
      <c r="G18" s="28">
        <f t="shared" si="0"/>
        <v>1931004</v>
      </c>
    </row>
    <row r="19" spans="1:7" ht="24">
      <c r="A19" s="45" t="s">
        <v>89</v>
      </c>
      <c r="B19" s="4" t="s">
        <v>6</v>
      </c>
      <c r="C19" s="4" t="s">
        <v>8</v>
      </c>
      <c r="D19" s="4" t="s">
        <v>123</v>
      </c>
      <c r="E19" s="4" t="s">
        <v>54</v>
      </c>
      <c r="F19" s="29">
        <v>1931004</v>
      </c>
      <c r="G19" s="29">
        <v>1931004</v>
      </c>
    </row>
    <row r="20" spans="1:7" ht="36">
      <c r="A20" s="38" t="s">
        <v>10</v>
      </c>
      <c r="B20" s="12" t="s">
        <v>6</v>
      </c>
      <c r="C20" s="12" t="s">
        <v>11</v>
      </c>
      <c r="D20" s="15"/>
      <c r="E20" s="15"/>
      <c r="F20" s="32">
        <f>F30+F21</f>
        <v>12812987</v>
      </c>
      <c r="G20" s="32">
        <f>G30+G21</f>
        <v>13311724</v>
      </c>
    </row>
    <row r="21" spans="1:7" ht="36">
      <c r="A21" s="30" t="s">
        <v>231</v>
      </c>
      <c r="B21" s="52" t="s">
        <v>6</v>
      </c>
      <c r="C21" s="52" t="s">
        <v>11</v>
      </c>
      <c r="D21" s="52" t="s">
        <v>124</v>
      </c>
      <c r="E21" s="52"/>
      <c r="F21" s="26">
        <f>F22</f>
        <v>11499743</v>
      </c>
      <c r="G21" s="26">
        <f>G22</f>
        <v>11949185</v>
      </c>
    </row>
    <row r="22" spans="1:7" ht="24">
      <c r="A22" s="51" t="s">
        <v>122</v>
      </c>
      <c r="B22" s="52" t="s">
        <v>6</v>
      </c>
      <c r="C22" s="53" t="s">
        <v>11</v>
      </c>
      <c r="D22" s="52" t="s">
        <v>125</v>
      </c>
      <c r="E22" s="52"/>
      <c r="F22" s="26">
        <f>F23</f>
        <v>11499743</v>
      </c>
      <c r="G22" s="26">
        <f>G23</f>
        <v>11949185</v>
      </c>
    </row>
    <row r="23" spans="1:7" ht="12">
      <c r="A23" s="51" t="s">
        <v>51</v>
      </c>
      <c r="B23" s="52" t="s">
        <v>6</v>
      </c>
      <c r="C23" s="52" t="s">
        <v>11</v>
      </c>
      <c r="D23" s="52" t="s">
        <v>126</v>
      </c>
      <c r="E23" s="52"/>
      <c r="F23" s="26">
        <f>F24+F26+F28</f>
        <v>11499743</v>
      </c>
      <c r="G23" s="26">
        <f>G24+G26+G28</f>
        <v>11949185</v>
      </c>
    </row>
    <row r="24" spans="1:7" ht="48">
      <c r="A24" s="44" t="s">
        <v>83</v>
      </c>
      <c r="B24" s="4" t="s">
        <v>6</v>
      </c>
      <c r="C24" s="4" t="s">
        <v>11</v>
      </c>
      <c r="D24" s="4" t="s">
        <v>126</v>
      </c>
      <c r="E24" s="4" t="s">
        <v>52</v>
      </c>
      <c r="F24" s="28">
        <f>F25</f>
        <v>9093543</v>
      </c>
      <c r="G24" s="28">
        <f>G25</f>
        <v>9460985</v>
      </c>
    </row>
    <row r="25" spans="1:7" ht="24">
      <c r="A25" s="45" t="s">
        <v>89</v>
      </c>
      <c r="B25" s="4" t="s">
        <v>6</v>
      </c>
      <c r="C25" s="4" t="s">
        <v>11</v>
      </c>
      <c r="D25" s="4" t="s">
        <v>126</v>
      </c>
      <c r="E25" s="4" t="s">
        <v>54</v>
      </c>
      <c r="F25" s="29">
        <v>9093543</v>
      </c>
      <c r="G25" s="29">
        <v>9460985</v>
      </c>
    </row>
    <row r="26" spans="1:7" ht="24">
      <c r="A26" s="43" t="s">
        <v>63</v>
      </c>
      <c r="B26" s="27" t="s">
        <v>6</v>
      </c>
      <c r="C26" s="4" t="s">
        <v>11</v>
      </c>
      <c r="D26" s="4" t="s">
        <v>126</v>
      </c>
      <c r="E26" s="4" t="s">
        <v>55</v>
      </c>
      <c r="F26" s="28">
        <f>F27</f>
        <v>2405200</v>
      </c>
      <c r="G26" s="28">
        <f>G27</f>
        <v>2487200</v>
      </c>
    </row>
    <row r="27" spans="1:7" ht="24">
      <c r="A27" s="43" t="s">
        <v>64</v>
      </c>
      <c r="B27" s="27" t="s">
        <v>6</v>
      </c>
      <c r="C27" s="4" t="s">
        <v>11</v>
      </c>
      <c r="D27" s="4" t="s">
        <v>126</v>
      </c>
      <c r="E27" s="4" t="s">
        <v>56</v>
      </c>
      <c r="F27" s="29">
        <v>2405200</v>
      </c>
      <c r="G27" s="29">
        <v>2487200</v>
      </c>
    </row>
    <row r="28" spans="1:7" ht="12">
      <c r="A28" s="45" t="s">
        <v>47</v>
      </c>
      <c r="B28" s="27" t="s">
        <v>6</v>
      </c>
      <c r="C28" s="4" t="s">
        <v>11</v>
      </c>
      <c r="D28" s="4" t="s">
        <v>126</v>
      </c>
      <c r="E28" s="4" t="s">
        <v>57</v>
      </c>
      <c r="F28" s="28">
        <f>F29</f>
        <v>1000</v>
      </c>
      <c r="G28" s="28">
        <f>G29</f>
        <v>1000</v>
      </c>
    </row>
    <row r="29" spans="1:7" ht="12">
      <c r="A29" s="45" t="s">
        <v>65</v>
      </c>
      <c r="B29" s="27" t="s">
        <v>6</v>
      </c>
      <c r="C29" s="4" t="s">
        <v>11</v>
      </c>
      <c r="D29" s="4" t="s">
        <v>126</v>
      </c>
      <c r="E29" s="4" t="s">
        <v>58</v>
      </c>
      <c r="F29" s="29">
        <v>1000</v>
      </c>
      <c r="G29" s="29">
        <v>1000</v>
      </c>
    </row>
    <row r="30" spans="1:7" ht="12">
      <c r="A30" s="30" t="s">
        <v>59</v>
      </c>
      <c r="B30" s="52" t="s">
        <v>6</v>
      </c>
      <c r="C30" s="52" t="s">
        <v>11</v>
      </c>
      <c r="D30" s="52" t="s">
        <v>127</v>
      </c>
      <c r="E30" s="52"/>
      <c r="F30" s="26">
        <f aca="true" t="shared" si="1" ref="F30:G32">F31</f>
        <v>1313244</v>
      </c>
      <c r="G30" s="26">
        <f t="shared" si="1"/>
        <v>1362539</v>
      </c>
    </row>
    <row r="31" spans="1:7" ht="24">
      <c r="A31" s="51" t="s">
        <v>60</v>
      </c>
      <c r="B31" s="52" t="s">
        <v>6</v>
      </c>
      <c r="C31" s="52" t="s">
        <v>11</v>
      </c>
      <c r="D31" s="52" t="s">
        <v>128</v>
      </c>
      <c r="E31" s="52"/>
      <c r="F31" s="26">
        <f t="shared" si="1"/>
        <v>1313244</v>
      </c>
      <c r="G31" s="26">
        <f t="shared" si="1"/>
        <v>1362539</v>
      </c>
    </row>
    <row r="32" spans="1:7" ht="48">
      <c r="A32" s="44" t="s">
        <v>83</v>
      </c>
      <c r="B32" s="4" t="s">
        <v>6</v>
      </c>
      <c r="C32" s="4" t="s">
        <v>11</v>
      </c>
      <c r="D32" s="4" t="s">
        <v>128</v>
      </c>
      <c r="E32" s="4" t="s">
        <v>52</v>
      </c>
      <c r="F32" s="28">
        <f t="shared" si="1"/>
        <v>1313244</v>
      </c>
      <c r="G32" s="28">
        <f t="shared" si="1"/>
        <v>1362539</v>
      </c>
    </row>
    <row r="33" spans="1:7" ht="24">
      <c r="A33" s="45" t="s">
        <v>78</v>
      </c>
      <c r="B33" s="4" t="s">
        <v>6</v>
      </c>
      <c r="C33" s="4" t="s">
        <v>11</v>
      </c>
      <c r="D33" s="4" t="s">
        <v>128</v>
      </c>
      <c r="E33" s="4" t="s">
        <v>54</v>
      </c>
      <c r="F33" s="29">
        <v>1313244</v>
      </c>
      <c r="G33" s="29">
        <v>1362539</v>
      </c>
    </row>
    <row r="34" spans="1:7" ht="12">
      <c r="A34" s="11" t="s">
        <v>12</v>
      </c>
      <c r="B34" s="12" t="s">
        <v>6</v>
      </c>
      <c r="C34" s="13" t="s">
        <v>13</v>
      </c>
      <c r="D34" s="8"/>
      <c r="E34" s="55"/>
      <c r="F34" s="32">
        <f aca="true" t="shared" si="2" ref="F34:G38">F35</f>
        <v>400000</v>
      </c>
      <c r="G34" s="32">
        <f t="shared" si="2"/>
        <v>400000</v>
      </c>
    </row>
    <row r="35" spans="1:7" ht="36">
      <c r="A35" s="30" t="s">
        <v>332</v>
      </c>
      <c r="B35" s="54" t="s">
        <v>6</v>
      </c>
      <c r="C35" s="52" t="s">
        <v>13</v>
      </c>
      <c r="D35" s="52" t="s">
        <v>132</v>
      </c>
      <c r="E35" s="4"/>
      <c r="F35" s="26">
        <f t="shared" si="2"/>
        <v>400000</v>
      </c>
      <c r="G35" s="26">
        <f t="shared" si="2"/>
        <v>400000</v>
      </c>
    </row>
    <row r="36" spans="1:7" ht="24">
      <c r="A36" s="14" t="s">
        <v>131</v>
      </c>
      <c r="B36" s="54" t="s">
        <v>6</v>
      </c>
      <c r="C36" s="52" t="s">
        <v>13</v>
      </c>
      <c r="D36" s="52" t="s">
        <v>133</v>
      </c>
      <c r="E36" s="4"/>
      <c r="F36" s="26">
        <f t="shared" si="2"/>
        <v>400000</v>
      </c>
      <c r="G36" s="26">
        <f t="shared" si="2"/>
        <v>400000</v>
      </c>
    </row>
    <row r="37" spans="1:7" ht="12">
      <c r="A37" s="14" t="s">
        <v>61</v>
      </c>
      <c r="B37" s="54" t="s">
        <v>6</v>
      </c>
      <c r="C37" s="52" t="s">
        <v>13</v>
      </c>
      <c r="D37" s="52" t="s">
        <v>222</v>
      </c>
      <c r="E37" s="52"/>
      <c r="F37" s="26">
        <f t="shared" si="2"/>
        <v>400000</v>
      </c>
      <c r="G37" s="26">
        <f t="shared" si="2"/>
        <v>400000</v>
      </c>
    </row>
    <row r="38" spans="1:7" ht="12">
      <c r="A38" s="7" t="s">
        <v>47</v>
      </c>
      <c r="B38" s="27" t="s">
        <v>6</v>
      </c>
      <c r="C38" s="4" t="s">
        <v>13</v>
      </c>
      <c r="D38" s="4" t="s">
        <v>222</v>
      </c>
      <c r="E38" s="4">
        <v>800</v>
      </c>
      <c r="F38" s="28">
        <f t="shared" si="2"/>
        <v>400000</v>
      </c>
      <c r="G38" s="28">
        <f t="shared" si="2"/>
        <v>400000</v>
      </c>
    </row>
    <row r="39" spans="1:7" ht="12">
      <c r="A39" s="7" t="s">
        <v>62</v>
      </c>
      <c r="B39" s="27" t="s">
        <v>6</v>
      </c>
      <c r="C39" s="4" t="s">
        <v>13</v>
      </c>
      <c r="D39" s="4" t="s">
        <v>222</v>
      </c>
      <c r="E39" s="4">
        <v>870</v>
      </c>
      <c r="F39" s="29">
        <v>400000</v>
      </c>
      <c r="G39" s="29">
        <v>400000</v>
      </c>
    </row>
    <row r="40" spans="1:7" ht="12">
      <c r="A40" s="11" t="s">
        <v>14</v>
      </c>
      <c r="B40" s="12" t="s">
        <v>6</v>
      </c>
      <c r="C40" s="13" t="s">
        <v>15</v>
      </c>
      <c r="D40" s="15"/>
      <c r="E40" s="15"/>
      <c r="F40" s="32">
        <f>+F51+F56+F41+F69+F74</f>
        <v>13174178</v>
      </c>
      <c r="G40" s="32">
        <f>+G51+G56+G41+G69+G74</f>
        <v>13560186</v>
      </c>
    </row>
    <row r="41" spans="1:7" ht="36">
      <c r="A41" s="30" t="s">
        <v>67</v>
      </c>
      <c r="B41" s="54" t="s">
        <v>6</v>
      </c>
      <c r="C41" s="52" t="s">
        <v>15</v>
      </c>
      <c r="D41" s="52" t="s">
        <v>135</v>
      </c>
      <c r="E41" s="4"/>
      <c r="F41" s="26">
        <f>F42</f>
        <v>9250178</v>
      </c>
      <c r="G41" s="26">
        <f>G42</f>
        <v>9612186</v>
      </c>
    </row>
    <row r="42" spans="1:7" ht="36">
      <c r="A42" s="59" t="s">
        <v>134</v>
      </c>
      <c r="B42" s="54" t="s">
        <v>6</v>
      </c>
      <c r="C42" s="52" t="s">
        <v>15</v>
      </c>
      <c r="D42" s="52" t="s">
        <v>136</v>
      </c>
      <c r="E42" s="4"/>
      <c r="F42" s="26">
        <f>F43+F48</f>
        <v>9250178</v>
      </c>
      <c r="G42" s="26">
        <f>G43+G48</f>
        <v>9612186</v>
      </c>
    </row>
    <row r="43" spans="1:7" ht="36">
      <c r="A43" s="59" t="s">
        <v>84</v>
      </c>
      <c r="B43" s="52" t="s">
        <v>6</v>
      </c>
      <c r="C43" s="52" t="s">
        <v>15</v>
      </c>
      <c r="D43" s="52" t="s">
        <v>137</v>
      </c>
      <c r="E43" s="52"/>
      <c r="F43" s="26">
        <f>F44+F46</f>
        <v>9100178</v>
      </c>
      <c r="G43" s="26">
        <f>G44+G46</f>
        <v>9462186</v>
      </c>
    </row>
    <row r="44" spans="1:7" ht="48">
      <c r="A44" s="44" t="s">
        <v>83</v>
      </c>
      <c r="B44" s="4" t="s">
        <v>6</v>
      </c>
      <c r="C44" s="4" t="s">
        <v>15</v>
      </c>
      <c r="D44" s="4" t="s">
        <v>137</v>
      </c>
      <c r="E44" s="4" t="s">
        <v>52</v>
      </c>
      <c r="F44" s="28">
        <f>F45</f>
        <v>9050178</v>
      </c>
      <c r="G44" s="28">
        <f>G45</f>
        <v>9412186</v>
      </c>
    </row>
    <row r="45" spans="1:7" ht="24">
      <c r="A45" s="44" t="s">
        <v>53</v>
      </c>
      <c r="B45" s="4" t="s">
        <v>6</v>
      </c>
      <c r="C45" s="4" t="s">
        <v>15</v>
      </c>
      <c r="D45" s="4" t="s">
        <v>137</v>
      </c>
      <c r="E45" s="4" t="s">
        <v>54</v>
      </c>
      <c r="F45" s="29">
        <v>9050178</v>
      </c>
      <c r="G45" s="29">
        <v>9412186</v>
      </c>
    </row>
    <row r="46" spans="1:7" ht="24">
      <c r="A46" s="43" t="s">
        <v>63</v>
      </c>
      <c r="B46" s="4" t="s">
        <v>6</v>
      </c>
      <c r="C46" s="4" t="s">
        <v>15</v>
      </c>
      <c r="D46" s="4" t="s">
        <v>137</v>
      </c>
      <c r="E46" s="4" t="s">
        <v>55</v>
      </c>
      <c r="F46" s="28">
        <f>F47</f>
        <v>50000</v>
      </c>
      <c r="G46" s="28">
        <f>G47</f>
        <v>50000</v>
      </c>
    </row>
    <row r="47" spans="1:7" ht="24">
      <c r="A47" s="43" t="s">
        <v>64</v>
      </c>
      <c r="B47" s="4" t="s">
        <v>6</v>
      </c>
      <c r="C47" s="4" t="s">
        <v>15</v>
      </c>
      <c r="D47" s="4" t="s">
        <v>137</v>
      </c>
      <c r="E47" s="4" t="s">
        <v>56</v>
      </c>
      <c r="F47" s="29">
        <v>50000</v>
      </c>
      <c r="G47" s="29">
        <v>50000</v>
      </c>
    </row>
    <row r="48" spans="1:7" ht="36">
      <c r="A48" s="60" t="s">
        <v>139</v>
      </c>
      <c r="B48" s="52" t="s">
        <v>140</v>
      </c>
      <c r="C48" s="52" t="s">
        <v>15</v>
      </c>
      <c r="D48" s="52" t="s">
        <v>138</v>
      </c>
      <c r="E48" s="52"/>
      <c r="F48" s="26">
        <f>F49</f>
        <v>150000</v>
      </c>
      <c r="G48" s="26">
        <f>G49</f>
        <v>150000</v>
      </c>
    </row>
    <row r="49" spans="1:7" ht="24">
      <c r="A49" s="43" t="s">
        <v>63</v>
      </c>
      <c r="B49" s="4" t="s">
        <v>6</v>
      </c>
      <c r="C49" s="4" t="s">
        <v>15</v>
      </c>
      <c r="D49" s="4" t="s">
        <v>138</v>
      </c>
      <c r="E49" s="4" t="s">
        <v>55</v>
      </c>
      <c r="F49" s="28">
        <f>F50</f>
        <v>150000</v>
      </c>
      <c r="G49" s="28">
        <f>G50</f>
        <v>150000</v>
      </c>
    </row>
    <row r="50" spans="1:7" ht="24">
      <c r="A50" s="43" t="s">
        <v>64</v>
      </c>
      <c r="B50" s="4" t="s">
        <v>6</v>
      </c>
      <c r="C50" s="4" t="s">
        <v>15</v>
      </c>
      <c r="D50" s="4" t="s">
        <v>138</v>
      </c>
      <c r="E50" s="4" t="s">
        <v>56</v>
      </c>
      <c r="F50" s="29">
        <v>150000</v>
      </c>
      <c r="G50" s="29">
        <v>150000</v>
      </c>
    </row>
    <row r="51" spans="1:7" ht="36">
      <c r="A51" s="30" t="s">
        <v>66</v>
      </c>
      <c r="B51" s="54" t="s">
        <v>6</v>
      </c>
      <c r="C51" s="52" t="s">
        <v>15</v>
      </c>
      <c r="D51" s="52" t="s">
        <v>143</v>
      </c>
      <c r="E51" s="4"/>
      <c r="F51" s="26">
        <f aca="true" t="shared" si="3" ref="F51:G54">F52</f>
        <v>806000</v>
      </c>
      <c r="G51" s="26">
        <f t="shared" si="3"/>
        <v>816000</v>
      </c>
    </row>
    <row r="52" spans="1:7" ht="24">
      <c r="A52" s="14" t="s">
        <v>141</v>
      </c>
      <c r="B52" s="54" t="s">
        <v>6</v>
      </c>
      <c r="C52" s="52" t="s">
        <v>15</v>
      </c>
      <c r="D52" s="52" t="s">
        <v>224</v>
      </c>
      <c r="E52" s="4"/>
      <c r="F52" s="26">
        <f t="shared" si="3"/>
        <v>806000</v>
      </c>
      <c r="G52" s="26">
        <f t="shared" si="3"/>
        <v>816000</v>
      </c>
    </row>
    <row r="53" spans="1:7" ht="12">
      <c r="A53" s="14" t="s">
        <v>225</v>
      </c>
      <c r="B53" s="54" t="s">
        <v>6</v>
      </c>
      <c r="C53" s="52" t="s">
        <v>15</v>
      </c>
      <c r="D53" s="52" t="s">
        <v>142</v>
      </c>
      <c r="E53" s="52"/>
      <c r="F53" s="26">
        <f t="shared" si="3"/>
        <v>806000</v>
      </c>
      <c r="G53" s="26">
        <f t="shared" si="3"/>
        <v>816000</v>
      </c>
    </row>
    <row r="54" spans="1:7" ht="24">
      <c r="A54" s="43" t="s">
        <v>63</v>
      </c>
      <c r="B54" s="27" t="s">
        <v>6</v>
      </c>
      <c r="C54" s="4" t="s">
        <v>15</v>
      </c>
      <c r="D54" s="4" t="s">
        <v>142</v>
      </c>
      <c r="E54" s="4" t="s">
        <v>55</v>
      </c>
      <c r="F54" s="28">
        <f t="shared" si="3"/>
        <v>806000</v>
      </c>
      <c r="G54" s="28">
        <f t="shared" si="3"/>
        <v>816000</v>
      </c>
    </row>
    <row r="55" spans="1:7" ht="24">
      <c r="A55" s="43" t="s">
        <v>64</v>
      </c>
      <c r="B55" s="27" t="s">
        <v>6</v>
      </c>
      <c r="C55" s="4" t="s">
        <v>15</v>
      </c>
      <c r="D55" s="4" t="s">
        <v>142</v>
      </c>
      <c r="E55" s="4" t="s">
        <v>56</v>
      </c>
      <c r="F55" s="29">
        <v>806000</v>
      </c>
      <c r="G55" s="29">
        <v>816000</v>
      </c>
    </row>
    <row r="56" spans="1:7" ht="24">
      <c r="A56" s="30" t="s">
        <v>268</v>
      </c>
      <c r="B56" s="54" t="s">
        <v>6</v>
      </c>
      <c r="C56" s="52" t="s">
        <v>15</v>
      </c>
      <c r="D56" s="52" t="s">
        <v>171</v>
      </c>
      <c r="E56" s="52"/>
      <c r="F56" s="26">
        <f>F57+F61+F65</f>
        <v>2129000</v>
      </c>
      <c r="G56" s="26">
        <f>G57+G61+G65</f>
        <v>2141000</v>
      </c>
    </row>
    <row r="57" spans="1:7" ht="24">
      <c r="A57" s="51" t="s">
        <v>269</v>
      </c>
      <c r="B57" s="54" t="s">
        <v>6</v>
      </c>
      <c r="C57" s="52" t="s">
        <v>15</v>
      </c>
      <c r="D57" s="52" t="s">
        <v>172</v>
      </c>
      <c r="E57" s="52"/>
      <c r="F57" s="26">
        <f aca="true" t="shared" si="4" ref="F57:G59">F58</f>
        <v>369000</v>
      </c>
      <c r="G57" s="26">
        <f t="shared" si="4"/>
        <v>370000</v>
      </c>
    </row>
    <row r="58" spans="1:7" ht="12">
      <c r="A58" s="51" t="s">
        <v>289</v>
      </c>
      <c r="B58" s="54" t="s">
        <v>6</v>
      </c>
      <c r="C58" s="52" t="s">
        <v>15</v>
      </c>
      <c r="D58" s="52" t="s">
        <v>173</v>
      </c>
      <c r="E58" s="52"/>
      <c r="F58" s="26">
        <f t="shared" si="4"/>
        <v>369000</v>
      </c>
      <c r="G58" s="26">
        <f t="shared" si="4"/>
        <v>370000</v>
      </c>
    </row>
    <row r="59" spans="1:7" ht="24">
      <c r="A59" s="43" t="s">
        <v>63</v>
      </c>
      <c r="B59" s="27" t="s">
        <v>6</v>
      </c>
      <c r="C59" s="4" t="s">
        <v>15</v>
      </c>
      <c r="D59" s="4" t="s">
        <v>173</v>
      </c>
      <c r="E59" s="4" t="s">
        <v>55</v>
      </c>
      <c r="F59" s="28">
        <f t="shared" si="4"/>
        <v>369000</v>
      </c>
      <c r="G59" s="28">
        <f t="shared" si="4"/>
        <v>370000</v>
      </c>
    </row>
    <row r="60" spans="1:7" ht="24">
      <c r="A60" s="43" t="s">
        <v>64</v>
      </c>
      <c r="B60" s="27" t="s">
        <v>6</v>
      </c>
      <c r="C60" s="4" t="s">
        <v>15</v>
      </c>
      <c r="D60" s="4" t="s">
        <v>173</v>
      </c>
      <c r="E60" s="4" t="s">
        <v>56</v>
      </c>
      <c r="F60" s="29">
        <v>369000</v>
      </c>
      <c r="G60" s="29">
        <v>370000</v>
      </c>
    </row>
    <row r="61" spans="1:7" ht="24">
      <c r="A61" s="51" t="s">
        <v>270</v>
      </c>
      <c r="B61" s="54" t="s">
        <v>6</v>
      </c>
      <c r="C61" s="52" t="s">
        <v>15</v>
      </c>
      <c r="D61" s="52" t="s">
        <v>272</v>
      </c>
      <c r="E61" s="52"/>
      <c r="F61" s="26">
        <f aca="true" t="shared" si="5" ref="F61:G63">F62</f>
        <v>380000</v>
      </c>
      <c r="G61" s="26">
        <f t="shared" si="5"/>
        <v>381000</v>
      </c>
    </row>
    <row r="62" spans="1:7" ht="12">
      <c r="A62" s="51" t="s">
        <v>276</v>
      </c>
      <c r="B62" s="54" t="s">
        <v>6</v>
      </c>
      <c r="C62" s="52" t="s">
        <v>15</v>
      </c>
      <c r="D62" s="52" t="s">
        <v>274</v>
      </c>
      <c r="E62" s="52"/>
      <c r="F62" s="26">
        <f t="shared" si="5"/>
        <v>380000</v>
      </c>
      <c r="G62" s="26">
        <f t="shared" si="5"/>
        <v>381000</v>
      </c>
    </row>
    <row r="63" spans="1:7" ht="24">
      <c r="A63" s="43" t="s">
        <v>63</v>
      </c>
      <c r="B63" s="27" t="s">
        <v>6</v>
      </c>
      <c r="C63" s="4" t="s">
        <v>15</v>
      </c>
      <c r="D63" s="4" t="s">
        <v>274</v>
      </c>
      <c r="E63" s="4" t="s">
        <v>55</v>
      </c>
      <c r="F63" s="28">
        <f t="shared" si="5"/>
        <v>380000</v>
      </c>
      <c r="G63" s="28">
        <f t="shared" si="5"/>
        <v>381000</v>
      </c>
    </row>
    <row r="64" spans="1:7" ht="24">
      <c r="A64" s="43" t="s">
        <v>64</v>
      </c>
      <c r="B64" s="27" t="s">
        <v>6</v>
      </c>
      <c r="C64" s="4" t="s">
        <v>15</v>
      </c>
      <c r="D64" s="4" t="s">
        <v>274</v>
      </c>
      <c r="E64" s="4" t="s">
        <v>56</v>
      </c>
      <c r="F64" s="29">
        <v>380000</v>
      </c>
      <c r="G64" s="29">
        <v>381000</v>
      </c>
    </row>
    <row r="65" spans="1:7" ht="24">
      <c r="A65" s="51" t="s">
        <v>271</v>
      </c>
      <c r="B65" s="54" t="s">
        <v>6</v>
      </c>
      <c r="C65" s="52" t="s">
        <v>15</v>
      </c>
      <c r="D65" s="52" t="s">
        <v>273</v>
      </c>
      <c r="E65" s="52"/>
      <c r="F65" s="26">
        <f aca="true" t="shared" si="6" ref="F65:G67">F66</f>
        <v>1380000</v>
      </c>
      <c r="G65" s="26">
        <f t="shared" si="6"/>
        <v>1390000</v>
      </c>
    </row>
    <row r="66" spans="1:7" ht="12">
      <c r="A66" s="51" t="s">
        <v>277</v>
      </c>
      <c r="B66" s="54" t="s">
        <v>6</v>
      </c>
      <c r="C66" s="52" t="s">
        <v>15</v>
      </c>
      <c r="D66" s="52" t="s">
        <v>275</v>
      </c>
      <c r="E66" s="52"/>
      <c r="F66" s="26">
        <f t="shared" si="6"/>
        <v>1380000</v>
      </c>
      <c r="G66" s="26">
        <f t="shared" si="6"/>
        <v>1390000</v>
      </c>
    </row>
    <row r="67" spans="1:7" ht="24">
      <c r="A67" s="43" t="s">
        <v>63</v>
      </c>
      <c r="B67" s="27" t="s">
        <v>6</v>
      </c>
      <c r="C67" s="4" t="s">
        <v>15</v>
      </c>
      <c r="D67" s="4" t="s">
        <v>275</v>
      </c>
      <c r="E67" s="4" t="s">
        <v>55</v>
      </c>
      <c r="F67" s="28">
        <f t="shared" si="6"/>
        <v>1380000</v>
      </c>
      <c r="G67" s="28">
        <f t="shared" si="6"/>
        <v>1390000</v>
      </c>
    </row>
    <row r="68" spans="1:7" ht="24">
      <c r="A68" s="43" t="s">
        <v>64</v>
      </c>
      <c r="B68" s="27" t="s">
        <v>6</v>
      </c>
      <c r="C68" s="4" t="s">
        <v>15</v>
      </c>
      <c r="D68" s="4" t="s">
        <v>275</v>
      </c>
      <c r="E68" s="4" t="s">
        <v>56</v>
      </c>
      <c r="F68" s="29">
        <v>1380000</v>
      </c>
      <c r="G68" s="29">
        <v>1390000</v>
      </c>
    </row>
    <row r="69" spans="1:7" ht="36">
      <c r="A69" s="30" t="s">
        <v>72</v>
      </c>
      <c r="B69" s="52" t="s">
        <v>6</v>
      </c>
      <c r="C69" s="52" t="s">
        <v>15</v>
      </c>
      <c r="D69" s="52" t="s">
        <v>145</v>
      </c>
      <c r="E69" s="4"/>
      <c r="F69" s="26">
        <f>F70</f>
        <v>792000</v>
      </c>
      <c r="G69" s="26">
        <f>G70</f>
        <v>792000</v>
      </c>
    </row>
    <row r="70" spans="1:7" ht="36">
      <c r="A70" s="50" t="s">
        <v>207</v>
      </c>
      <c r="B70" s="52" t="s">
        <v>6</v>
      </c>
      <c r="C70" s="52" t="s">
        <v>15</v>
      </c>
      <c r="D70" s="52" t="s">
        <v>144</v>
      </c>
      <c r="E70" s="4"/>
      <c r="F70" s="26">
        <f>F71</f>
        <v>792000</v>
      </c>
      <c r="G70" s="26">
        <f>G71</f>
        <v>792000</v>
      </c>
    </row>
    <row r="71" spans="1:7" ht="24">
      <c r="A71" s="50" t="s">
        <v>220</v>
      </c>
      <c r="B71" s="52" t="s">
        <v>6</v>
      </c>
      <c r="C71" s="52" t="s">
        <v>15</v>
      </c>
      <c r="D71" s="52" t="s">
        <v>249</v>
      </c>
      <c r="E71" s="52"/>
      <c r="F71" s="26">
        <f>F72</f>
        <v>792000</v>
      </c>
      <c r="G71" s="26">
        <f>G72</f>
        <v>792000</v>
      </c>
    </row>
    <row r="72" spans="1:7" ht="24">
      <c r="A72" s="43" t="s">
        <v>63</v>
      </c>
      <c r="B72" s="4" t="s">
        <v>6</v>
      </c>
      <c r="C72" s="4" t="s">
        <v>15</v>
      </c>
      <c r="D72" s="4" t="s">
        <v>249</v>
      </c>
      <c r="E72" s="4" t="s">
        <v>55</v>
      </c>
      <c r="F72" s="28">
        <f>F73</f>
        <v>792000</v>
      </c>
      <c r="G72" s="28">
        <f>G73</f>
        <v>792000</v>
      </c>
    </row>
    <row r="73" spans="1:7" ht="24">
      <c r="A73" s="43" t="s">
        <v>64</v>
      </c>
      <c r="B73" s="4" t="s">
        <v>6</v>
      </c>
      <c r="C73" s="4" t="s">
        <v>15</v>
      </c>
      <c r="D73" s="4" t="s">
        <v>249</v>
      </c>
      <c r="E73" s="4" t="s">
        <v>56</v>
      </c>
      <c r="F73" s="29">
        <v>792000</v>
      </c>
      <c r="G73" s="29">
        <v>792000</v>
      </c>
    </row>
    <row r="74" spans="1:7" ht="36">
      <c r="A74" s="46" t="s">
        <v>231</v>
      </c>
      <c r="B74" s="52" t="s">
        <v>6</v>
      </c>
      <c r="C74" s="53" t="s">
        <v>15</v>
      </c>
      <c r="D74" s="52" t="s">
        <v>124</v>
      </c>
      <c r="E74" s="5"/>
      <c r="F74" s="26">
        <f>F75</f>
        <v>197000</v>
      </c>
      <c r="G74" s="26">
        <f>G75</f>
        <v>199000</v>
      </c>
    </row>
    <row r="75" spans="1:7" ht="24">
      <c r="A75" s="49" t="s">
        <v>122</v>
      </c>
      <c r="B75" s="52" t="s">
        <v>6</v>
      </c>
      <c r="C75" s="53" t="s">
        <v>15</v>
      </c>
      <c r="D75" s="52" t="s">
        <v>125</v>
      </c>
      <c r="E75" s="5"/>
      <c r="F75" s="26">
        <f>F76</f>
        <v>197000</v>
      </c>
      <c r="G75" s="26">
        <f>G76</f>
        <v>199000</v>
      </c>
    </row>
    <row r="76" spans="1:7" ht="12">
      <c r="A76" s="21" t="s">
        <v>114</v>
      </c>
      <c r="B76" s="52" t="s">
        <v>6</v>
      </c>
      <c r="C76" s="53" t="s">
        <v>15</v>
      </c>
      <c r="D76" s="54" t="s">
        <v>283</v>
      </c>
      <c r="E76" s="53"/>
      <c r="F76" s="26">
        <f>F77+F79</f>
        <v>197000</v>
      </c>
      <c r="G76" s="26">
        <f>G77+G79</f>
        <v>199000</v>
      </c>
    </row>
    <row r="77" spans="1:7" ht="24">
      <c r="A77" s="43" t="s">
        <v>63</v>
      </c>
      <c r="B77" s="4" t="s">
        <v>6</v>
      </c>
      <c r="C77" s="5" t="s">
        <v>15</v>
      </c>
      <c r="D77" s="27" t="s">
        <v>283</v>
      </c>
      <c r="E77" s="5" t="s">
        <v>55</v>
      </c>
      <c r="F77" s="28">
        <f>F78</f>
        <v>120000</v>
      </c>
      <c r="G77" s="28">
        <f>G78</f>
        <v>120000</v>
      </c>
    </row>
    <row r="78" spans="1:7" ht="24">
      <c r="A78" s="43" t="s">
        <v>64</v>
      </c>
      <c r="B78" s="4" t="s">
        <v>6</v>
      </c>
      <c r="C78" s="5" t="s">
        <v>15</v>
      </c>
      <c r="D78" s="27" t="s">
        <v>283</v>
      </c>
      <c r="E78" s="5" t="s">
        <v>56</v>
      </c>
      <c r="F78" s="29">
        <v>120000</v>
      </c>
      <c r="G78" s="29">
        <v>120000</v>
      </c>
    </row>
    <row r="79" spans="1:7" ht="12">
      <c r="A79" s="6" t="s">
        <v>47</v>
      </c>
      <c r="B79" s="4" t="s">
        <v>6</v>
      </c>
      <c r="C79" s="5" t="s">
        <v>15</v>
      </c>
      <c r="D79" s="27" t="s">
        <v>283</v>
      </c>
      <c r="E79" s="5" t="s">
        <v>57</v>
      </c>
      <c r="F79" s="28">
        <f>F80+F81</f>
        <v>77000</v>
      </c>
      <c r="G79" s="28">
        <f>G80+G81</f>
        <v>79000</v>
      </c>
    </row>
    <row r="80" spans="1:7" ht="12">
      <c r="A80" s="6" t="s">
        <v>309</v>
      </c>
      <c r="B80" s="4" t="s">
        <v>6</v>
      </c>
      <c r="C80" s="5" t="s">
        <v>15</v>
      </c>
      <c r="D80" s="27" t="s">
        <v>283</v>
      </c>
      <c r="E80" s="5" t="s">
        <v>310</v>
      </c>
      <c r="F80" s="29">
        <v>50000</v>
      </c>
      <c r="G80" s="29">
        <v>50000</v>
      </c>
    </row>
    <row r="81" spans="1:7" ht="12">
      <c r="A81" s="48" t="s">
        <v>65</v>
      </c>
      <c r="B81" s="4" t="s">
        <v>6</v>
      </c>
      <c r="C81" s="5" t="s">
        <v>15</v>
      </c>
      <c r="D81" s="27" t="s">
        <v>283</v>
      </c>
      <c r="E81" s="5" t="s">
        <v>58</v>
      </c>
      <c r="F81" s="29">
        <v>27000</v>
      </c>
      <c r="G81" s="29">
        <v>29000</v>
      </c>
    </row>
    <row r="82" spans="1:7" ht="12">
      <c r="A82" s="1" t="s">
        <v>16</v>
      </c>
      <c r="B82" s="2" t="s">
        <v>6</v>
      </c>
      <c r="C82" s="3" t="s">
        <v>17</v>
      </c>
      <c r="D82" s="35" t="s">
        <v>76</v>
      </c>
      <c r="E82" s="3" t="s">
        <v>76</v>
      </c>
      <c r="F82" s="25">
        <f aca="true" t="shared" si="7" ref="F82:G87">F83</f>
        <v>344129</v>
      </c>
      <c r="G82" s="25">
        <f t="shared" si="7"/>
        <v>351771</v>
      </c>
    </row>
    <row r="83" spans="1:7" ht="12">
      <c r="A83" s="11" t="s">
        <v>18</v>
      </c>
      <c r="B83" s="12" t="s">
        <v>6</v>
      </c>
      <c r="C83" s="13" t="s">
        <v>19</v>
      </c>
      <c r="D83" s="36" t="s">
        <v>76</v>
      </c>
      <c r="E83" s="8" t="s">
        <v>76</v>
      </c>
      <c r="F83" s="31">
        <f t="shared" si="7"/>
        <v>344129</v>
      </c>
      <c r="G83" s="31">
        <f t="shared" si="7"/>
        <v>351771</v>
      </c>
    </row>
    <row r="84" spans="1:7" ht="24">
      <c r="A84" s="30" t="s">
        <v>85</v>
      </c>
      <c r="B84" s="52" t="s">
        <v>6</v>
      </c>
      <c r="C84" s="52" t="s">
        <v>19</v>
      </c>
      <c r="D84" s="52" t="s">
        <v>146</v>
      </c>
      <c r="E84" s="5" t="s">
        <v>76</v>
      </c>
      <c r="F84" s="26">
        <f t="shared" si="7"/>
        <v>344129</v>
      </c>
      <c r="G84" s="26">
        <f t="shared" si="7"/>
        <v>351771</v>
      </c>
    </row>
    <row r="85" spans="1:7" ht="12">
      <c r="A85" s="50" t="s">
        <v>75</v>
      </c>
      <c r="B85" s="52" t="s">
        <v>6</v>
      </c>
      <c r="C85" s="53" t="s">
        <v>19</v>
      </c>
      <c r="D85" s="54" t="s">
        <v>147</v>
      </c>
      <c r="E85" s="53" t="s">
        <v>76</v>
      </c>
      <c r="F85" s="26">
        <f t="shared" si="7"/>
        <v>344129</v>
      </c>
      <c r="G85" s="26">
        <f t="shared" si="7"/>
        <v>351771</v>
      </c>
    </row>
    <row r="86" spans="1:7" ht="24">
      <c r="A86" s="50" t="s">
        <v>20</v>
      </c>
      <c r="B86" s="52" t="s">
        <v>6</v>
      </c>
      <c r="C86" s="53" t="s">
        <v>19</v>
      </c>
      <c r="D86" s="54" t="s">
        <v>148</v>
      </c>
      <c r="E86" s="53" t="s">
        <v>76</v>
      </c>
      <c r="F86" s="26">
        <f>F87+F89</f>
        <v>344129</v>
      </c>
      <c r="G86" s="26">
        <f>G87+G89</f>
        <v>351771</v>
      </c>
    </row>
    <row r="87" spans="1:7" ht="48">
      <c r="A87" s="6" t="s">
        <v>83</v>
      </c>
      <c r="B87" s="4" t="s">
        <v>6</v>
      </c>
      <c r="C87" s="5" t="s">
        <v>19</v>
      </c>
      <c r="D87" s="27" t="s">
        <v>148</v>
      </c>
      <c r="E87" s="4" t="s">
        <v>52</v>
      </c>
      <c r="F87" s="28">
        <f t="shared" si="7"/>
        <v>320099</v>
      </c>
      <c r="G87" s="28">
        <f t="shared" si="7"/>
        <v>332755</v>
      </c>
    </row>
    <row r="88" spans="1:7" ht="24">
      <c r="A88" s="6" t="s">
        <v>90</v>
      </c>
      <c r="B88" s="4" t="s">
        <v>6</v>
      </c>
      <c r="C88" s="5" t="s">
        <v>19</v>
      </c>
      <c r="D88" s="27" t="s">
        <v>148</v>
      </c>
      <c r="E88" s="4" t="s">
        <v>54</v>
      </c>
      <c r="F88" s="29">
        <v>320099</v>
      </c>
      <c r="G88" s="29">
        <v>332755</v>
      </c>
    </row>
    <row r="89" spans="1:7" ht="24">
      <c r="A89" s="43" t="s">
        <v>63</v>
      </c>
      <c r="B89" s="4" t="s">
        <v>6</v>
      </c>
      <c r="C89" s="5" t="s">
        <v>19</v>
      </c>
      <c r="D89" s="27" t="s">
        <v>148</v>
      </c>
      <c r="E89" s="4" t="s">
        <v>55</v>
      </c>
      <c r="F89" s="28">
        <f>F90</f>
        <v>24030</v>
      </c>
      <c r="G89" s="28">
        <f>G90</f>
        <v>19016</v>
      </c>
    </row>
    <row r="90" spans="1:7" ht="24">
      <c r="A90" s="43" t="s">
        <v>64</v>
      </c>
      <c r="B90" s="4" t="s">
        <v>6</v>
      </c>
      <c r="C90" s="5" t="s">
        <v>19</v>
      </c>
      <c r="D90" s="27" t="s">
        <v>148</v>
      </c>
      <c r="E90" s="4" t="s">
        <v>56</v>
      </c>
      <c r="F90" s="29">
        <v>24030</v>
      </c>
      <c r="G90" s="29">
        <v>19016</v>
      </c>
    </row>
    <row r="91" spans="1:7" ht="24">
      <c r="A91" s="10" t="s">
        <v>21</v>
      </c>
      <c r="B91" s="2" t="s">
        <v>6</v>
      </c>
      <c r="C91" s="3" t="s">
        <v>22</v>
      </c>
      <c r="D91" s="3"/>
      <c r="E91" s="3"/>
      <c r="F91" s="25">
        <f>F92+F115</f>
        <v>3875760</v>
      </c>
      <c r="G91" s="25">
        <f>G92+G115</f>
        <v>3975993</v>
      </c>
    </row>
    <row r="92" spans="1:7" ht="36">
      <c r="A92" s="11" t="s">
        <v>23</v>
      </c>
      <c r="B92" s="12" t="s">
        <v>6</v>
      </c>
      <c r="C92" s="13" t="s">
        <v>24</v>
      </c>
      <c r="D92" s="8"/>
      <c r="E92" s="55"/>
      <c r="F92" s="32">
        <f>F93</f>
        <v>3002232</v>
      </c>
      <c r="G92" s="32">
        <f>G93</f>
        <v>3101965</v>
      </c>
    </row>
    <row r="93" spans="1:7" ht="36">
      <c r="A93" s="30" t="s">
        <v>332</v>
      </c>
      <c r="B93" s="52" t="s">
        <v>6</v>
      </c>
      <c r="C93" s="53" t="s">
        <v>24</v>
      </c>
      <c r="D93" s="53" t="s">
        <v>132</v>
      </c>
      <c r="E93" s="18"/>
      <c r="F93" s="26">
        <f>F94</f>
        <v>3002232</v>
      </c>
      <c r="G93" s="26">
        <f>G94</f>
        <v>3101965</v>
      </c>
    </row>
    <row r="94" spans="1:7" ht="24">
      <c r="A94" s="14" t="s">
        <v>131</v>
      </c>
      <c r="B94" s="52" t="s">
        <v>6</v>
      </c>
      <c r="C94" s="53" t="s">
        <v>24</v>
      </c>
      <c r="D94" s="53" t="s">
        <v>133</v>
      </c>
      <c r="E94" s="18"/>
      <c r="F94" s="26">
        <f>F95+F98+F101+F104+F109+F112</f>
        <v>3002232</v>
      </c>
      <c r="G94" s="26">
        <f>G95+G98+G101+G104+G109+G112</f>
        <v>3101965</v>
      </c>
    </row>
    <row r="95" spans="1:7" ht="12">
      <c r="A95" s="14" t="s">
        <v>110</v>
      </c>
      <c r="B95" s="52" t="s">
        <v>6</v>
      </c>
      <c r="C95" s="53" t="s">
        <v>24</v>
      </c>
      <c r="D95" s="53" t="s">
        <v>149</v>
      </c>
      <c r="E95" s="5"/>
      <c r="F95" s="26">
        <f>F96</f>
        <v>50000</v>
      </c>
      <c r="G95" s="26">
        <f>G96</f>
        <v>50000</v>
      </c>
    </row>
    <row r="96" spans="1:7" ht="24">
      <c r="A96" s="43" t="s">
        <v>63</v>
      </c>
      <c r="B96" s="4" t="s">
        <v>6</v>
      </c>
      <c r="C96" s="5" t="s">
        <v>24</v>
      </c>
      <c r="D96" s="5" t="s">
        <v>149</v>
      </c>
      <c r="E96" s="5" t="s">
        <v>55</v>
      </c>
      <c r="F96" s="28">
        <f>F97</f>
        <v>50000</v>
      </c>
      <c r="G96" s="28">
        <f>G97</f>
        <v>50000</v>
      </c>
    </row>
    <row r="97" spans="1:7" ht="24">
      <c r="A97" s="43" t="s">
        <v>64</v>
      </c>
      <c r="B97" s="4" t="s">
        <v>6</v>
      </c>
      <c r="C97" s="5" t="s">
        <v>24</v>
      </c>
      <c r="D97" s="5" t="s">
        <v>149</v>
      </c>
      <c r="E97" s="5" t="s">
        <v>56</v>
      </c>
      <c r="F97" s="29">
        <v>50000</v>
      </c>
      <c r="G97" s="29">
        <v>50000</v>
      </c>
    </row>
    <row r="98" spans="1:7" ht="24">
      <c r="A98" s="51" t="s">
        <v>239</v>
      </c>
      <c r="B98" s="53" t="s">
        <v>6</v>
      </c>
      <c r="C98" s="53" t="s">
        <v>24</v>
      </c>
      <c r="D98" s="53" t="s">
        <v>232</v>
      </c>
      <c r="E98" s="53"/>
      <c r="F98" s="26">
        <f>F99</f>
        <v>50000</v>
      </c>
      <c r="G98" s="26">
        <f>G99</f>
        <v>50000</v>
      </c>
    </row>
    <row r="99" spans="1:7" ht="24">
      <c r="A99" s="43" t="s">
        <v>63</v>
      </c>
      <c r="B99" s="5" t="s">
        <v>6</v>
      </c>
      <c r="C99" s="5" t="s">
        <v>24</v>
      </c>
      <c r="D99" s="5" t="s">
        <v>232</v>
      </c>
      <c r="E99" s="5" t="s">
        <v>55</v>
      </c>
      <c r="F99" s="28">
        <f>F100</f>
        <v>50000</v>
      </c>
      <c r="G99" s="28">
        <f>G100</f>
        <v>50000</v>
      </c>
    </row>
    <row r="100" spans="1:7" ht="24">
      <c r="A100" s="61" t="s">
        <v>64</v>
      </c>
      <c r="B100" s="5" t="s">
        <v>6</v>
      </c>
      <c r="C100" s="5" t="s">
        <v>24</v>
      </c>
      <c r="D100" s="5" t="s">
        <v>232</v>
      </c>
      <c r="E100" s="5" t="s">
        <v>56</v>
      </c>
      <c r="F100" s="29">
        <v>50000</v>
      </c>
      <c r="G100" s="29">
        <v>50000</v>
      </c>
    </row>
    <row r="101" spans="1:7" ht="12">
      <c r="A101" s="51" t="s">
        <v>151</v>
      </c>
      <c r="B101" s="52" t="s">
        <v>6</v>
      </c>
      <c r="C101" s="53" t="s">
        <v>24</v>
      </c>
      <c r="D101" s="53" t="s">
        <v>150</v>
      </c>
      <c r="E101" s="53"/>
      <c r="F101" s="26">
        <f>F102</f>
        <v>1861724</v>
      </c>
      <c r="G101" s="26">
        <f>G102</f>
        <v>1936457</v>
      </c>
    </row>
    <row r="102" spans="1:7" ht="48">
      <c r="A102" s="6" t="s">
        <v>83</v>
      </c>
      <c r="B102" s="4" t="s">
        <v>6</v>
      </c>
      <c r="C102" s="5" t="s">
        <v>24</v>
      </c>
      <c r="D102" s="5" t="s">
        <v>150</v>
      </c>
      <c r="E102" s="18">
        <v>100</v>
      </c>
      <c r="F102" s="28">
        <f>F103</f>
        <v>1861724</v>
      </c>
      <c r="G102" s="28">
        <f>G103</f>
        <v>1936457</v>
      </c>
    </row>
    <row r="103" spans="1:7" ht="24">
      <c r="A103" s="6" t="s">
        <v>90</v>
      </c>
      <c r="B103" s="4" t="s">
        <v>6</v>
      </c>
      <c r="C103" s="5" t="s">
        <v>24</v>
      </c>
      <c r="D103" s="5" t="s">
        <v>150</v>
      </c>
      <c r="E103" s="18">
        <v>120</v>
      </c>
      <c r="F103" s="29">
        <v>1861724</v>
      </c>
      <c r="G103" s="29">
        <v>1936457</v>
      </c>
    </row>
    <row r="104" spans="1:7" ht="12">
      <c r="A104" s="51" t="s">
        <v>152</v>
      </c>
      <c r="B104" s="52" t="s">
        <v>6</v>
      </c>
      <c r="C104" s="53" t="s">
        <v>24</v>
      </c>
      <c r="D104" s="53" t="s">
        <v>206</v>
      </c>
      <c r="E104" s="53"/>
      <c r="F104" s="26">
        <f>F105+F107</f>
        <v>245000</v>
      </c>
      <c r="G104" s="26">
        <f>G105+G107</f>
        <v>250000</v>
      </c>
    </row>
    <row r="105" spans="1:7" ht="48">
      <c r="A105" s="6" t="s">
        <v>83</v>
      </c>
      <c r="B105" s="4" t="s">
        <v>6</v>
      </c>
      <c r="C105" s="5" t="s">
        <v>24</v>
      </c>
      <c r="D105" s="5" t="s">
        <v>206</v>
      </c>
      <c r="E105" s="18">
        <v>100</v>
      </c>
      <c r="F105" s="28">
        <f>F106</f>
        <v>190000</v>
      </c>
      <c r="G105" s="28">
        <f>G106</f>
        <v>195000</v>
      </c>
    </row>
    <row r="106" spans="1:7" ht="24">
      <c r="A106" s="6" t="s">
        <v>90</v>
      </c>
      <c r="B106" s="4" t="s">
        <v>6</v>
      </c>
      <c r="C106" s="5" t="s">
        <v>24</v>
      </c>
      <c r="D106" s="5" t="s">
        <v>206</v>
      </c>
      <c r="E106" s="18">
        <v>120</v>
      </c>
      <c r="F106" s="29">
        <v>190000</v>
      </c>
      <c r="G106" s="29">
        <v>195000</v>
      </c>
    </row>
    <row r="107" spans="1:7" ht="24">
      <c r="A107" s="43" t="s">
        <v>63</v>
      </c>
      <c r="B107" s="4" t="s">
        <v>6</v>
      </c>
      <c r="C107" s="5" t="s">
        <v>24</v>
      </c>
      <c r="D107" s="5" t="s">
        <v>206</v>
      </c>
      <c r="E107" s="5" t="s">
        <v>55</v>
      </c>
      <c r="F107" s="28">
        <f>F108</f>
        <v>55000</v>
      </c>
      <c r="G107" s="28">
        <f>G108</f>
        <v>55000</v>
      </c>
    </row>
    <row r="108" spans="1:7" ht="24">
      <c r="A108" s="43" t="s">
        <v>64</v>
      </c>
      <c r="B108" s="4" t="s">
        <v>6</v>
      </c>
      <c r="C108" s="5" t="s">
        <v>24</v>
      </c>
      <c r="D108" s="5" t="s">
        <v>206</v>
      </c>
      <c r="E108" s="5" t="s">
        <v>56</v>
      </c>
      <c r="F108" s="29">
        <v>55000</v>
      </c>
      <c r="G108" s="29">
        <v>55000</v>
      </c>
    </row>
    <row r="109" spans="1:7" ht="24">
      <c r="A109" s="51" t="s">
        <v>155</v>
      </c>
      <c r="B109" s="52" t="s">
        <v>6</v>
      </c>
      <c r="C109" s="53" t="s">
        <v>24</v>
      </c>
      <c r="D109" s="53" t="s">
        <v>156</v>
      </c>
      <c r="E109" s="53"/>
      <c r="F109" s="26">
        <f>F110</f>
        <v>430000</v>
      </c>
      <c r="G109" s="26">
        <f>G110</f>
        <v>450000</v>
      </c>
    </row>
    <row r="110" spans="1:7" ht="24">
      <c r="A110" s="43" t="s">
        <v>63</v>
      </c>
      <c r="B110" s="4" t="s">
        <v>6</v>
      </c>
      <c r="C110" s="5" t="s">
        <v>24</v>
      </c>
      <c r="D110" s="5" t="s">
        <v>156</v>
      </c>
      <c r="E110" s="5" t="s">
        <v>55</v>
      </c>
      <c r="F110" s="28">
        <f>F111</f>
        <v>430000</v>
      </c>
      <c r="G110" s="28">
        <f>G111</f>
        <v>450000</v>
      </c>
    </row>
    <row r="111" spans="1:7" ht="24">
      <c r="A111" s="43" t="s">
        <v>64</v>
      </c>
      <c r="B111" s="4" t="s">
        <v>6</v>
      </c>
      <c r="C111" s="5" t="s">
        <v>24</v>
      </c>
      <c r="D111" s="5" t="s">
        <v>156</v>
      </c>
      <c r="E111" s="5" t="s">
        <v>56</v>
      </c>
      <c r="F111" s="29">
        <v>430000</v>
      </c>
      <c r="G111" s="29">
        <v>450000</v>
      </c>
    </row>
    <row r="112" spans="1:7" ht="24">
      <c r="A112" s="51" t="s">
        <v>153</v>
      </c>
      <c r="B112" s="52" t="s">
        <v>6</v>
      </c>
      <c r="C112" s="53" t="s">
        <v>24</v>
      </c>
      <c r="D112" s="53" t="s">
        <v>154</v>
      </c>
      <c r="E112" s="53"/>
      <c r="F112" s="26">
        <f>F113</f>
        <v>365508</v>
      </c>
      <c r="G112" s="26">
        <f>G113</f>
        <v>365508</v>
      </c>
    </row>
    <row r="113" spans="1:7" ht="48">
      <c r="A113" s="6" t="s">
        <v>83</v>
      </c>
      <c r="B113" s="4" t="s">
        <v>6</v>
      </c>
      <c r="C113" s="5" t="s">
        <v>24</v>
      </c>
      <c r="D113" s="5" t="s">
        <v>154</v>
      </c>
      <c r="E113" s="18">
        <v>100</v>
      </c>
      <c r="F113" s="28">
        <f>F114</f>
        <v>365508</v>
      </c>
      <c r="G113" s="28">
        <f>G114</f>
        <v>365508</v>
      </c>
    </row>
    <row r="114" spans="1:7" ht="24">
      <c r="A114" s="6" t="s">
        <v>90</v>
      </c>
      <c r="B114" s="4" t="s">
        <v>6</v>
      </c>
      <c r="C114" s="5" t="s">
        <v>24</v>
      </c>
      <c r="D114" s="5" t="s">
        <v>154</v>
      </c>
      <c r="E114" s="18">
        <v>120</v>
      </c>
      <c r="F114" s="29">
        <v>365508</v>
      </c>
      <c r="G114" s="29">
        <v>365508</v>
      </c>
    </row>
    <row r="115" spans="1:7" ht="12">
      <c r="A115" s="11" t="s">
        <v>77</v>
      </c>
      <c r="B115" s="12" t="s">
        <v>6</v>
      </c>
      <c r="C115" s="13" t="s">
        <v>48</v>
      </c>
      <c r="D115" s="8"/>
      <c r="E115" s="55"/>
      <c r="F115" s="32">
        <f aca="true" t="shared" si="8" ref="F115:G117">F116</f>
        <v>873528</v>
      </c>
      <c r="G115" s="32">
        <f t="shared" si="8"/>
        <v>874028</v>
      </c>
    </row>
    <row r="116" spans="1:7" ht="36">
      <c r="A116" s="30" t="s">
        <v>332</v>
      </c>
      <c r="B116" s="52" t="s">
        <v>6</v>
      </c>
      <c r="C116" s="53" t="s">
        <v>48</v>
      </c>
      <c r="D116" s="53" t="s">
        <v>132</v>
      </c>
      <c r="E116" s="18"/>
      <c r="F116" s="26">
        <f t="shared" si="8"/>
        <v>873528</v>
      </c>
      <c r="G116" s="26">
        <f t="shared" si="8"/>
        <v>874028</v>
      </c>
    </row>
    <row r="117" spans="1:7" ht="24">
      <c r="A117" s="14" t="s">
        <v>131</v>
      </c>
      <c r="B117" s="52" t="s">
        <v>6</v>
      </c>
      <c r="C117" s="53" t="s">
        <v>48</v>
      </c>
      <c r="D117" s="53" t="s">
        <v>133</v>
      </c>
      <c r="E117" s="18"/>
      <c r="F117" s="26">
        <f t="shared" si="8"/>
        <v>873528</v>
      </c>
      <c r="G117" s="26">
        <f t="shared" si="8"/>
        <v>874028</v>
      </c>
    </row>
    <row r="118" spans="1:7" ht="24">
      <c r="A118" s="14" t="s">
        <v>86</v>
      </c>
      <c r="B118" s="52" t="s">
        <v>6</v>
      </c>
      <c r="C118" s="53" t="s">
        <v>48</v>
      </c>
      <c r="D118" s="53" t="s">
        <v>158</v>
      </c>
      <c r="E118" s="18"/>
      <c r="F118" s="26">
        <f>F119+F121</f>
        <v>873528</v>
      </c>
      <c r="G118" s="26">
        <f>G119+G121</f>
        <v>874028</v>
      </c>
    </row>
    <row r="119" spans="1:7" ht="48">
      <c r="A119" s="6" t="s">
        <v>83</v>
      </c>
      <c r="B119" s="4" t="s">
        <v>6</v>
      </c>
      <c r="C119" s="5" t="s">
        <v>48</v>
      </c>
      <c r="D119" s="5" t="s">
        <v>158</v>
      </c>
      <c r="E119" s="18">
        <v>100</v>
      </c>
      <c r="F119" s="28">
        <f>F120</f>
        <v>539028</v>
      </c>
      <c r="G119" s="28">
        <f>G120</f>
        <v>539028</v>
      </c>
    </row>
    <row r="120" spans="1:7" ht="24">
      <c r="A120" s="6" t="s">
        <v>90</v>
      </c>
      <c r="B120" s="4" t="s">
        <v>6</v>
      </c>
      <c r="C120" s="5" t="s">
        <v>48</v>
      </c>
      <c r="D120" s="5" t="s">
        <v>158</v>
      </c>
      <c r="E120" s="18">
        <v>120</v>
      </c>
      <c r="F120" s="29">
        <v>539028</v>
      </c>
      <c r="G120" s="29">
        <v>539028</v>
      </c>
    </row>
    <row r="121" spans="1:7" ht="24">
      <c r="A121" s="43" t="s">
        <v>63</v>
      </c>
      <c r="B121" s="4" t="s">
        <v>6</v>
      </c>
      <c r="C121" s="5" t="s">
        <v>48</v>
      </c>
      <c r="D121" s="5" t="s">
        <v>158</v>
      </c>
      <c r="E121" s="5" t="s">
        <v>55</v>
      </c>
      <c r="F121" s="28">
        <f>F122</f>
        <v>334500</v>
      </c>
      <c r="G121" s="28">
        <f>G122</f>
        <v>335000</v>
      </c>
    </row>
    <row r="122" spans="1:7" ht="24">
      <c r="A122" s="43" t="s">
        <v>64</v>
      </c>
      <c r="B122" s="4" t="s">
        <v>6</v>
      </c>
      <c r="C122" s="5" t="s">
        <v>48</v>
      </c>
      <c r="D122" s="5" t="s">
        <v>158</v>
      </c>
      <c r="E122" s="5" t="s">
        <v>56</v>
      </c>
      <c r="F122" s="29">
        <v>334500</v>
      </c>
      <c r="G122" s="29">
        <v>335000</v>
      </c>
    </row>
    <row r="123" spans="1:7" ht="12">
      <c r="A123" s="16" t="s">
        <v>106</v>
      </c>
      <c r="B123" s="2" t="s">
        <v>6</v>
      </c>
      <c r="C123" s="3" t="s">
        <v>103</v>
      </c>
      <c r="D123" s="9"/>
      <c r="E123" s="56"/>
      <c r="F123" s="25">
        <f>F124+F139</f>
        <v>22342597</v>
      </c>
      <c r="G123" s="25">
        <f>G124+G139</f>
        <v>27566390.67</v>
      </c>
    </row>
    <row r="124" spans="1:7" ht="12">
      <c r="A124" s="17" t="s">
        <v>109</v>
      </c>
      <c r="B124" s="12" t="s">
        <v>6</v>
      </c>
      <c r="C124" s="13" t="s">
        <v>107</v>
      </c>
      <c r="D124" s="8"/>
      <c r="E124" s="55"/>
      <c r="F124" s="32">
        <f>F125</f>
        <v>21442597</v>
      </c>
      <c r="G124" s="32">
        <f>G125</f>
        <v>26339924</v>
      </c>
    </row>
    <row r="125" spans="1:7" ht="36">
      <c r="A125" s="30" t="s">
        <v>108</v>
      </c>
      <c r="B125" s="52" t="s">
        <v>6</v>
      </c>
      <c r="C125" s="53" t="s">
        <v>107</v>
      </c>
      <c r="D125" s="53" t="s">
        <v>159</v>
      </c>
      <c r="E125" s="5"/>
      <c r="F125" s="26">
        <f>F126</f>
        <v>21442597</v>
      </c>
      <c r="G125" s="26">
        <f>G126</f>
        <v>26339924</v>
      </c>
    </row>
    <row r="126" spans="1:7" ht="24">
      <c r="A126" s="14" t="s">
        <v>161</v>
      </c>
      <c r="B126" s="52" t="s">
        <v>6</v>
      </c>
      <c r="C126" s="53" t="s">
        <v>107</v>
      </c>
      <c r="D126" s="53" t="s">
        <v>160</v>
      </c>
      <c r="E126" s="5"/>
      <c r="F126" s="26">
        <f>F127+F130+F133+F136</f>
        <v>21442597</v>
      </c>
      <c r="G126" s="26">
        <f>G127+G130+G133+G136</f>
        <v>26339924</v>
      </c>
    </row>
    <row r="127" spans="1:7" ht="12">
      <c r="A127" s="14" t="s">
        <v>111</v>
      </c>
      <c r="B127" s="52" t="s">
        <v>6</v>
      </c>
      <c r="C127" s="53" t="s">
        <v>107</v>
      </c>
      <c r="D127" s="53" t="s">
        <v>162</v>
      </c>
      <c r="E127" s="5"/>
      <c r="F127" s="26">
        <f>F128</f>
        <v>11000000</v>
      </c>
      <c r="G127" s="26">
        <f>G128</f>
        <v>11500000</v>
      </c>
    </row>
    <row r="128" spans="1:7" ht="24">
      <c r="A128" s="43" t="s">
        <v>63</v>
      </c>
      <c r="B128" s="4" t="s">
        <v>6</v>
      </c>
      <c r="C128" s="5" t="s">
        <v>107</v>
      </c>
      <c r="D128" s="5" t="s">
        <v>162</v>
      </c>
      <c r="E128" s="5" t="s">
        <v>55</v>
      </c>
      <c r="F128" s="28">
        <f>F129</f>
        <v>11000000</v>
      </c>
      <c r="G128" s="28">
        <f>G129</f>
        <v>11500000</v>
      </c>
    </row>
    <row r="129" spans="1:7" ht="24">
      <c r="A129" s="61" t="s">
        <v>64</v>
      </c>
      <c r="B129" s="4" t="s">
        <v>6</v>
      </c>
      <c r="C129" s="5" t="s">
        <v>107</v>
      </c>
      <c r="D129" s="5" t="s">
        <v>162</v>
      </c>
      <c r="E129" s="5" t="s">
        <v>56</v>
      </c>
      <c r="F129" s="29">
        <v>11000000</v>
      </c>
      <c r="G129" s="29">
        <v>11500000</v>
      </c>
    </row>
    <row r="130" spans="1:7" ht="12">
      <c r="A130" s="14" t="s">
        <v>163</v>
      </c>
      <c r="B130" s="52" t="s">
        <v>6</v>
      </c>
      <c r="C130" s="53" t="s">
        <v>107</v>
      </c>
      <c r="D130" s="53" t="s">
        <v>164</v>
      </c>
      <c r="E130" s="5"/>
      <c r="F130" s="26">
        <f>F131</f>
        <v>7132015</v>
      </c>
      <c r="G130" s="26">
        <f>G131</f>
        <v>11400000</v>
      </c>
    </row>
    <row r="131" spans="1:7" ht="24">
      <c r="A131" s="43" t="s">
        <v>63</v>
      </c>
      <c r="B131" s="4" t="s">
        <v>6</v>
      </c>
      <c r="C131" s="5" t="s">
        <v>107</v>
      </c>
      <c r="D131" s="5" t="s">
        <v>164</v>
      </c>
      <c r="E131" s="5" t="s">
        <v>55</v>
      </c>
      <c r="F131" s="28">
        <f>F132</f>
        <v>7132015</v>
      </c>
      <c r="G131" s="28">
        <f>G132</f>
        <v>11400000</v>
      </c>
    </row>
    <row r="132" spans="1:7" ht="24">
      <c r="A132" s="43" t="s">
        <v>64</v>
      </c>
      <c r="B132" s="4" t="s">
        <v>6</v>
      </c>
      <c r="C132" s="5" t="s">
        <v>107</v>
      </c>
      <c r="D132" s="5" t="s">
        <v>164</v>
      </c>
      <c r="E132" s="5" t="s">
        <v>56</v>
      </c>
      <c r="F132" s="29">
        <v>7132015</v>
      </c>
      <c r="G132" s="29">
        <v>11400000</v>
      </c>
    </row>
    <row r="133" spans="1:7" ht="12">
      <c r="A133" s="14" t="s">
        <v>112</v>
      </c>
      <c r="B133" s="52" t="s">
        <v>6</v>
      </c>
      <c r="C133" s="53" t="s">
        <v>107</v>
      </c>
      <c r="D133" s="53" t="s">
        <v>165</v>
      </c>
      <c r="E133" s="5"/>
      <c r="F133" s="26">
        <f>F134</f>
        <v>210000</v>
      </c>
      <c r="G133" s="26">
        <f>G134</f>
        <v>210000</v>
      </c>
    </row>
    <row r="134" spans="1:7" ht="24">
      <c r="A134" s="43" t="s">
        <v>63</v>
      </c>
      <c r="B134" s="4" t="s">
        <v>6</v>
      </c>
      <c r="C134" s="5" t="s">
        <v>107</v>
      </c>
      <c r="D134" s="5" t="s">
        <v>165</v>
      </c>
      <c r="E134" s="5" t="s">
        <v>55</v>
      </c>
      <c r="F134" s="28">
        <f>F135</f>
        <v>210000</v>
      </c>
      <c r="G134" s="28">
        <f>G135</f>
        <v>210000</v>
      </c>
    </row>
    <row r="135" spans="1:7" ht="24">
      <c r="A135" s="43" t="s">
        <v>64</v>
      </c>
      <c r="B135" s="4" t="s">
        <v>6</v>
      </c>
      <c r="C135" s="5" t="s">
        <v>107</v>
      </c>
      <c r="D135" s="5" t="s">
        <v>165</v>
      </c>
      <c r="E135" s="5" t="s">
        <v>56</v>
      </c>
      <c r="F135" s="29">
        <v>210000</v>
      </c>
      <c r="G135" s="29">
        <v>210000</v>
      </c>
    </row>
    <row r="136" spans="1:7" ht="36">
      <c r="A136" s="14" t="s">
        <v>240</v>
      </c>
      <c r="B136" s="52" t="s">
        <v>6</v>
      </c>
      <c r="C136" s="53" t="s">
        <v>107</v>
      </c>
      <c r="D136" s="53" t="s">
        <v>233</v>
      </c>
      <c r="E136" s="53"/>
      <c r="F136" s="26">
        <f>F137</f>
        <v>3100582</v>
      </c>
      <c r="G136" s="26">
        <f>G137</f>
        <v>3229924</v>
      </c>
    </row>
    <row r="137" spans="1:7" ht="24">
      <c r="A137" s="43" t="s">
        <v>63</v>
      </c>
      <c r="B137" s="4" t="s">
        <v>6</v>
      </c>
      <c r="C137" s="5" t="s">
        <v>107</v>
      </c>
      <c r="D137" s="5" t="s">
        <v>233</v>
      </c>
      <c r="E137" s="5" t="s">
        <v>55</v>
      </c>
      <c r="F137" s="28">
        <f>F138</f>
        <v>3100582</v>
      </c>
      <c r="G137" s="28">
        <f>G138</f>
        <v>3229924</v>
      </c>
    </row>
    <row r="138" spans="1:7" ht="24">
      <c r="A138" s="61" t="s">
        <v>64</v>
      </c>
      <c r="B138" s="4" t="s">
        <v>6</v>
      </c>
      <c r="C138" s="5" t="s">
        <v>107</v>
      </c>
      <c r="D138" s="5" t="s">
        <v>233</v>
      </c>
      <c r="E138" s="5" t="s">
        <v>56</v>
      </c>
      <c r="F138" s="29">
        <v>3100582</v>
      </c>
      <c r="G138" s="29">
        <v>3229924</v>
      </c>
    </row>
    <row r="139" spans="1:7" ht="12">
      <c r="A139" s="17" t="s">
        <v>105</v>
      </c>
      <c r="B139" s="12" t="s">
        <v>6</v>
      </c>
      <c r="C139" s="13" t="s">
        <v>104</v>
      </c>
      <c r="D139" s="8"/>
      <c r="E139" s="55"/>
      <c r="F139" s="32">
        <f>F140</f>
        <v>900000</v>
      </c>
      <c r="G139" s="32">
        <f>G140</f>
        <v>1226466.67</v>
      </c>
    </row>
    <row r="140" spans="1:7" ht="36">
      <c r="A140" s="30" t="s">
        <v>72</v>
      </c>
      <c r="B140" s="52" t="s">
        <v>6</v>
      </c>
      <c r="C140" s="53" t="s">
        <v>104</v>
      </c>
      <c r="D140" s="53" t="s">
        <v>145</v>
      </c>
      <c r="E140" s="18"/>
      <c r="F140" s="26">
        <f>F141</f>
        <v>900000</v>
      </c>
      <c r="G140" s="26">
        <f>G141</f>
        <v>1226466.67</v>
      </c>
    </row>
    <row r="141" spans="1:7" ht="36">
      <c r="A141" s="50" t="s">
        <v>207</v>
      </c>
      <c r="B141" s="52" t="s">
        <v>6</v>
      </c>
      <c r="C141" s="53" t="s">
        <v>104</v>
      </c>
      <c r="D141" s="53" t="s">
        <v>144</v>
      </c>
      <c r="E141" s="18"/>
      <c r="F141" s="26">
        <f>F142+F145+F148+F151</f>
        <v>900000</v>
      </c>
      <c r="G141" s="26">
        <f>G142+G145+G148+G151+G154</f>
        <v>1226466.67</v>
      </c>
    </row>
    <row r="142" spans="1:7" ht="36">
      <c r="A142" s="50" t="s">
        <v>306</v>
      </c>
      <c r="B142" s="52" t="s">
        <v>6</v>
      </c>
      <c r="C142" s="53" t="s">
        <v>104</v>
      </c>
      <c r="D142" s="53" t="s">
        <v>307</v>
      </c>
      <c r="E142" s="18"/>
      <c r="F142" s="26">
        <f>F143</f>
        <v>50000</v>
      </c>
      <c r="G142" s="26">
        <f>G143</f>
        <v>50000</v>
      </c>
    </row>
    <row r="143" spans="1:7" ht="24">
      <c r="A143" s="43" t="s">
        <v>63</v>
      </c>
      <c r="B143" s="4" t="s">
        <v>6</v>
      </c>
      <c r="C143" s="5" t="s">
        <v>104</v>
      </c>
      <c r="D143" s="5" t="s">
        <v>307</v>
      </c>
      <c r="E143" s="5" t="s">
        <v>55</v>
      </c>
      <c r="F143" s="28">
        <f>F144</f>
        <v>50000</v>
      </c>
      <c r="G143" s="28">
        <f>G144</f>
        <v>50000</v>
      </c>
    </row>
    <row r="144" spans="1:7" ht="24">
      <c r="A144" s="61" t="s">
        <v>64</v>
      </c>
      <c r="B144" s="4" t="s">
        <v>6</v>
      </c>
      <c r="C144" s="5" t="s">
        <v>104</v>
      </c>
      <c r="D144" s="5" t="s">
        <v>307</v>
      </c>
      <c r="E144" s="5" t="s">
        <v>56</v>
      </c>
      <c r="F144" s="29">
        <v>50000</v>
      </c>
      <c r="G144" s="29">
        <v>50000</v>
      </c>
    </row>
    <row r="145" spans="1:7" ht="24">
      <c r="A145" s="50" t="s">
        <v>220</v>
      </c>
      <c r="B145" s="52" t="s">
        <v>6</v>
      </c>
      <c r="C145" s="53" t="s">
        <v>104</v>
      </c>
      <c r="D145" s="53" t="s">
        <v>249</v>
      </c>
      <c r="E145" s="18"/>
      <c r="F145" s="26">
        <f aca="true" t="shared" si="9" ref="F145:G155">F146</f>
        <v>200000</v>
      </c>
      <c r="G145" s="26">
        <f t="shared" si="9"/>
        <v>200000</v>
      </c>
    </row>
    <row r="146" spans="1:7" ht="24">
      <c r="A146" s="43" t="s">
        <v>63</v>
      </c>
      <c r="B146" s="4" t="s">
        <v>6</v>
      </c>
      <c r="C146" s="5" t="s">
        <v>104</v>
      </c>
      <c r="D146" s="5" t="s">
        <v>249</v>
      </c>
      <c r="E146" s="18">
        <v>200</v>
      </c>
      <c r="F146" s="28">
        <f t="shared" si="9"/>
        <v>200000</v>
      </c>
      <c r="G146" s="28">
        <f t="shared" si="9"/>
        <v>200000</v>
      </c>
    </row>
    <row r="147" spans="1:7" ht="24">
      <c r="A147" s="43" t="s">
        <v>64</v>
      </c>
      <c r="B147" s="4" t="s">
        <v>6</v>
      </c>
      <c r="C147" s="5" t="s">
        <v>104</v>
      </c>
      <c r="D147" s="5" t="s">
        <v>249</v>
      </c>
      <c r="E147" s="18">
        <v>240</v>
      </c>
      <c r="F147" s="29">
        <v>200000</v>
      </c>
      <c r="G147" s="29">
        <v>200000</v>
      </c>
    </row>
    <row r="148" spans="1:7" ht="24">
      <c r="A148" s="51" t="s">
        <v>311</v>
      </c>
      <c r="B148" s="52" t="s">
        <v>6</v>
      </c>
      <c r="C148" s="53" t="s">
        <v>104</v>
      </c>
      <c r="D148" s="52" t="s">
        <v>312</v>
      </c>
      <c r="E148" s="52"/>
      <c r="F148" s="26">
        <f t="shared" si="9"/>
        <v>372222.22</v>
      </c>
      <c r="G148" s="26">
        <f t="shared" si="9"/>
        <v>372222.22</v>
      </c>
    </row>
    <row r="149" spans="1:7" ht="24">
      <c r="A149" s="43" t="s">
        <v>63</v>
      </c>
      <c r="B149" s="4" t="s">
        <v>6</v>
      </c>
      <c r="C149" s="5" t="s">
        <v>104</v>
      </c>
      <c r="D149" s="4" t="s">
        <v>312</v>
      </c>
      <c r="E149" s="4" t="s">
        <v>55</v>
      </c>
      <c r="F149" s="28">
        <f t="shared" si="9"/>
        <v>372222.22</v>
      </c>
      <c r="G149" s="28">
        <f t="shared" si="9"/>
        <v>372222.22</v>
      </c>
    </row>
    <row r="150" spans="1:7" ht="24">
      <c r="A150" s="43" t="s">
        <v>64</v>
      </c>
      <c r="B150" s="4" t="s">
        <v>6</v>
      </c>
      <c r="C150" s="5" t="s">
        <v>104</v>
      </c>
      <c r="D150" s="4" t="s">
        <v>312</v>
      </c>
      <c r="E150" s="4" t="s">
        <v>56</v>
      </c>
      <c r="F150" s="29">
        <v>372222.22</v>
      </c>
      <c r="G150" s="29">
        <v>372222.22</v>
      </c>
    </row>
    <row r="151" spans="1:7" s="21" customFormat="1" ht="72">
      <c r="A151" s="50" t="s">
        <v>362</v>
      </c>
      <c r="B151" s="52" t="s">
        <v>6</v>
      </c>
      <c r="C151" s="53" t="s">
        <v>104</v>
      </c>
      <c r="D151" s="52" t="s">
        <v>358</v>
      </c>
      <c r="E151" s="52"/>
      <c r="F151" s="26">
        <f t="shared" si="9"/>
        <v>277777.78</v>
      </c>
      <c r="G151" s="26">
        <f t="shared" si="9"/>
        <v>277777.78</v>
      </c>
    </row>
    <row r="152" spans="1:7" ht="24">
      <c r="A152" s="43" t="s">
        <v>63</v>
      </c>
      <c r="B152" s="4" t="s">
        <v>6</v>
      </c>
      <c r="C152" s="5" t="s">
        <v>104</v>
      </c>
      <c r="D152" s="4" t="s">
        <v>358</v>
      </c>
      <c r="E152" s="4" t="s">
        <v>55</v>
      </c>
      <c r="F152" s="28">
        <f t="shared" si="9"/>
        <v>277777.78</v>
      </c>
      <c r="G152" s="28">
        <f t="shared" si="9"/>
        <v>277777.78</v>
      </c>
    </row>
    <row r="153" spans="1:7" ht="24">
      <c r="A153" s="43" t="s">
        <v>64</v>
      </c>
      <c r="B153" s="4" t="s">
        <v>6</v>
      </c>
      <c r="C153" s="5" t="s">
        <v>104</v>
      </c>
      <c r="D153" s="4" t="s">
        <v>358</v>
      </c>
      <c r="E153" s="4" t="s">
        <v>56</v>
      </c>
      <c r="F153" s="29">
        <v>277777.78</v>
      </c>
      <c r="G153" s="29">
        <v>277777.78</v>
      </c>
    </row>
    <row r="154" spans="1:7" ht="36">
      <c r="A154" s="62" t="s">
        <v>345</v>
      </c>
      <c r="B154" s="52" t="s">
        <v>6</v>
      </c>
      <c r="C154" s="53" t="s">
        <v>104</v>
      </c>
      <c r="D154" s="52" t="s">
        <v>344</v>
      </c>
      <c r="E154" s="52"/>
      <c r="F154" s="26">
        <f t="shared" si="9"/>
        <v>0</v>
      </c>
      <c r="G154" s="26">
        <f t="shared" si="9"/>
        <v>326466.67</v>
      </c>
    </row>
    <row r="155" spans="1:7" ht="24">
      <c r="A155" s="43" t="s">
        <v>63</v>
      </c>
      <c r="B155" s="4" t="s">
        <v>6</v>
      </c>
      <c r="C155" s="5" t="s">
        <v>104</v>
      </c>
      <c r="D155" s="4" t="s">
        <v>344</v>
      </c>
      <c r="E155" s="4" t="s">
        <v>55</v>
      </c>
      <c r="F155" s="28">
        <f t="shared" si="9"/>
        <v>0</v>
      </c>
      <c r="G155" s="28">
        <f t="shared" si="9"/>
        <v>326466.67</v>
      </c>
    </row>
    <row r="156" spans="1:7" ht="24">
      <c r="A156" s="43" t="s">
        <v>64</v>
      </c>
      <c r="B156" s="4" t="s">
        <v>6</v>
      </c>
      <c r="C156" s="5" t="s">
        <v>104</v>
      </c>
      <c r="D156" s="4" t="s">
        <v>344</v>
      </c>
      <c r="E156" s="4" t="s">
        <v>56</v>
      </c>
      <c r="F156" s="29">
        <v>0</v>
      </c>
      <c r="G156" s="29">
        <v>326466.67</v>
      </c>
    </row>
    <row r="157" spans="1:7" ht="12">
      <c r="A157" s="16" t="s">
        <v>25</v>
      </c>
      <c r="B157" s="2" t="s">
        <v>6</v>
      </c>
      <c r="C157" s="3" t="s">
        <v>26</v>
      </c>
      <c r="D157" s="9"/>
      <c r="E157" s="56"/>
      <c r="F157" s="25">
        <f>F158+F196+F170</f>
        <v>62106319.769999996</v>
      </c>
      <c r="G157" s="25">
        <f>G158+G196+G170</f>
        <v>50608092.36</v>
      </c>
    </row>
    <row r="158" spans="1:7" ht="12">
      <c r="A158" s="17" t="s">
        <v>27</v>
      </c>
      <c r="B158" s="12" t="s">
        <v>6</v>
      </c>
      <c r="C158" s="13" t="s">
        <v>28</v>
      </c>
      <c r="D158" s="8"/>
      <c r="E158" s="55"/>
      <c r="F158" s="32">
        <f>F159</f>
        <v>751200</v>
      </c>
      <c r="G158" s="32">
        <f>G159</f>
        <v>751200</v>
      </c>
    </row>
    <row r="159" spans="1:7" ht="36">
      <c r="A159" s="30" t="s">
        <v>72</v>
      </c>
      <c r="B159" s="52" t="s">
        <v>6</v>
      </c>
      <c r="C159" s="53" t="s">
        <v>28</v>
      </c>
      <c r="D159" s="53" t="s">
        <v>145</v>
      </c>
      <c r="E159" s="18"/>
      <c r="F159" s="26">
        <f>F160</f>
        <v>751200</v>
      </c>
      <c r="G159" s="26">
        <f>G160</f>
        <v>751200</v>
      </c>
    </row>
    <row r="160" spans="1:7" ht="36">
      <c r="A160" s="50" t="s">
        <v>180</v>
      </c>
      <c r="B160" s="52" t="s">
        <v>6</v>
      </c>
      <c r="C160" s="53" t="s">
        <v>28</v>
      </c>
      <c r="D160" s="53" t="s">
        <v>144</v>
      </c>
      <c r="E160" s="18"/>
      <c r="F160" s="26">
        <f>F161+F164+F167</f>
        <v>751200</v>
      </c>
      <c r="G160" s="26">
        <f>G161+G164+G167</f>
        <v>751200</v>
      </c>
    </row>
    <row r="161" spans="1:7" ht="36">
      <c r="A161" s="50" t="s">
        <v>241</v>
      </c>
      <c r="B161" s="52" t="s">
        <v>6</v>
      </c>
      <c r="C161" s="53" t="s">
        <v>28</v>
      </c>
      <c r="D161" s="53" t="s">
        <v>234</v>
      </c>
      <c r="E161" s="18"/>
      <c r="F161" s="26">
        <f>F162</f>
        <v>191200</v>
      </c>
      <c r="G161" s="26">
        <f>G162</f>
        <v>191200</v>
      </c>
    </row>
    <row r="162" spans="1:7" ht="24">
      <c r="A162" s="43" t="s">
        <v>63</v>
      </c>
      <c r="B162" s="4" t="s">
        <v>6</v>
      </c>
      <c r="C162" s="5" t="s">
        <v>28</v>
      </c>
      <c r="D162" s="5" t="s">
        <v>234</v>
      </c>
      <c r="E162" s="18">
        <v>200</v>
      </c>
      <c r="F162" s="28">
        <f>F163</f>
        <v>191200</v>
      </c>
      <c r="G162" s="28">
        <f>G163</f>
        <v>191200</v>
      </c>
    </row>
    <row r="163" spans="1:7" ht="24">
      <c r="A163" s="61" t="s">
        <v>64</v>
      </c>
      <c r="B163" s="4" t="s">
        <v>6</v>
      </c>
      <c r="C163" s="5" t="s">
        <v>28</v>
      </c>
      <c r="D163" s="5" t="s">
        <v>234</v>
      </c>
      <c r="E163" s="18">
        <v>240</v>
      </c>
      <c r="F163" s="29">
        <v>191200</v>
      </c>
      <c r="G163" s="29">
        <v>191200</v>
      </c>
    </row>
    <row r="164" spans="1:7" ht="24">
      <c r="A164" s="50" t="s">
        <v>220</v>
      </c>
      <c r="B164" s="52" t="s">
        <v>6</v>
      </c>
      <c r="C164" s="53" t="s">
        <v>28</v>
      </c>
      <c r="D164" s="53" t="s">
        <v>249</v>
      </c>
      <c r="E164" s="18"/>
      <c r="F164" s="26">
        <f>F165</f>
        <v>400000</v>
      </c>
      <c r="G164" s="26">
        <f>G165</f>
        <v>400000</v>
      </c>
    </row>
    <row r="165" spans="1:7" ht="24">
      <c r="A165" s="43" t="s">
        <v>63</v>
      </c>
      <c r="B165" s="4" t="s">
        <v>6</v>
      </c>
      <c r="C165" s="5" t="s">
        <v>28</v>
      </c>
      <c r="D165" s="5" t="s">
        <v>249</v>
      </c>
      <c r="E165" s="18">
        <v>200</v>
      </c>
      <c r="F165" s="28">
        <f>F166</f>
        <v>400000</v>
      </c>
      <c r="G165" s="28">
        <f>G166</f>
        <v>400000</v>
      </c>
    </row>
    <row r="166" spans="1:7" ht="24">
      <c r="A166" s="43" t="s">
        <v>64</v>
      </c>
      <c r="B166" s="4" t="s">
        <v>6</v>
      </c>
      <c r="C166" s="5" t="s">
        <v>28</v>
      </c>
      <c r="D166" s="5" t="s">
        <v>249</v>
      </c>
      <c r="E166" s="18">
        <v>240</v>
      </c>
      <c r="F166" s="29">
        <v>400000</v>
      </c>
      <c r="G166" s="29">
        <v>400000</v>
      </c>
    </row>
    <row r="167" spans="1:7" ht="60">
      <c r="A167" s="50" t="s">
        <v>226</v>
      </c>
      <c r="B167" s="52" t="s">
        <v>6</v>
      </c>
      <c r="C167" s="53" t="s">
        <v>28</v>
      </c>
      <c r="D167" s="53" t="s">
        <v>248</v>
      </c>
      <c r="E167" s="18"/>
      <c r="F167" s="26">
        <f>F168</f>
        <v>160000</v>
      </c>
      <c r="G167" s="26">
        <f>G168</f>
        <v>160000</v>
      </c>
    </row>
    <row r="168" spans="1:7" ht="24">
      <c r="A168" s="43" t="s">
        <v>63</v>
      </c>
      <c r="B168" s="4" t="s">
        <v>6</v>
      </c>
      <c r="C168" s="5" t="s">
        <v>28</v>
      </c>
      <c r="D168" s="5" t="s">
        <v>248</v>
      </c>
      <c r="E168" s="18">
        <v>200</v>
      </c>
      <c r="F168" s="28">
        <f>F169</f>
        <v>160000</v>
      </c>
      <c r="G168" s="28">
        <f>G169</f>
        <v>160000</v>
      </c>
    </row>
    <row r="169" spans="1:7" ht="24">
      <c r="A169" s="43" t="s">
        <v>64</v>
      </c>
      <c r="B169" s="4" t="s">
        <v>6</v>
      </c>
      <c r="C169" s="5" t="s">
        <v>28</v>
      </c>
      <c r="D169" s="5" t="s">
        <v>248</v>
      </c>
      <c r="E169" s="18">
        <v>240</v>
      </c>
      <c r="F169" s="29">
        <v>160000</v>
      </c>
      <c r="G169" s="29">
        <v>160000</v>
      </c>
    </row>
    <row r="170" spans="1:7" ht="12">
      <c r="A170" s="37" t="s">
        <v>98</v>
      </c>
      <c r="B170" s="12" t="s">
        <v>6</v>
      </c>
      <c r="C170" s="13" t="s">
        <v>29</v>
      </c>
      <c r="D170" s="8"/>
      <c r="E170" s="55"/>
      <c r="F170" s="32">
        <f>F171+F176+F181+F189</f>
        <v>18817945</v>
      </c>
      <c r="G170" s="32">
        <f>G171+G176+G181+G189</f>
        <v>19177945</v>
      </c>
    </row>
    <row r="171" spans="1:7" ht="24">
      <c r="A171" s="30" t="s">
        <v>268</v>
      </c>
      <c r="B171" s="52" t="s">
        <v>6</v>
      </c>
      <c r="C171" s="53" t="s">
        <v>29</v>
      </c>
      <c r="D171" s="53" t="s">
        <v>171</v>
      </c>
      <c r="E171" s="40"/>
      <c r="F171" s="26">
        <f aca="true" t="shared" si="10" ref="F171:G179">F172</f>
        <v>165000</v>
      </c>
      <c r="G171" s="26">
        <f t="shared" si="10"/>
        <v>175000</v>
      </c>
    </row>
    <row r="172" spans="1:7" ht="24">
      <c r="A172" s="51" t="s">
        <v>270</v>
      </c>
      <c r="B172" s="52" t="s">
        <v>6</v>
      </c>
      <c r="C172" s="53" t="s">
        <v>29</v>
      </c>
      <c r="D172" s="53" t="s">
        <v>272</v>
      </c>
      <c r="E172" s="40"/>
      <c r="F172" s="26">
        <f t="shared" si="10"/>
        <v>165000</v>
      </c>
      <c r="G172" s="26">
        <f t="shared" si="10"/>
        <v>175000</v>
      </c>
    </row>
    <row r="173" spans="1:7" ht="12">
      <c r="A173" s="51" t="s">
        <v>174</v>
      </c>
      <c r="B173" s="52" t="s">
        <v>6</v>
      </c>
      <c r="C173" s="53" t="s">
        <v>29</v>
      </c>
      <c r="D173" s="53" t="s">
        <v>278</v>
      </c>
      <c r="E173" s="40"/>
      <c r="F173" s="26">
        <f t="shared" si="10"/>
        <v>165000</v>
      </c>
      <c r="G173" s="26">
        <f t="shared" si="10"/>
        <v>175000</v>
      </c>
    </row>
    <row r="174" spans="1:7" ht="24">
      <c r="A174" s="43" t="s">
        <v>63</v>
      </c>
      <c r="B174" s="4" t="s">
        <v>6</v>
      </c>
      <c r="C174" s="5" t="s">
        <v>29</v>
      </c>
      <c r="D174" s="5" t="s">
        <v>278</v>
      </c>
      <c r="E174" s="18">
        <v>200</v>
      </c>
      <c r="F174" s="28">
        <f t="shared" si="10"/>
        <v>165000</v>
      </c>
      <c r="G174" s="28">
        <f t="shared" si="10"/>
        <v>175000</v>
      </c>
    </row>
    <row r="175" spans="1:7" ht="24">
      <c r="A175" s="43" t="s">
        <v>64</v>
      </c>
      <c r="B175" s="4" t="s">
        <v>6</v>
      </c>
      <c r="C175" s="5" t="s">
        <v>29</v>
      </c>
      <c r="D175" s="5" t="s">
        <v>278</v>
      </c>
      <c r="E175" s="18">
        <v>240</v>
      </c>
      <c r="F175" s="29">
        <v>165000</v>
      </c>
      <c r="G175" s="29">
        <v>175000</v>
      </c>
    </row>
    <row r="176" spans="1:7" ht="36">
      <c r="A176" s="30" t="s">
        <v>313</v>
      </c>
      <c r="B176" s="52" t="s">
        <v>6</v>
      </c>
      <c r="C176" s="53" t="s">
        <v>29</v>
      </c>
      <c r="D176" s="53" t="s">
        <v>314</v>
      </c>
      <c r="E176" s="40"/>
      <c r="F176" s="26">
        <f t="shared" si="10"/>
        <v>2500000</v>
      </c>
      <c r="G176" s="26">
        <f t="shared" si="10"/>
        <v>2500000</v>
      </c>
    </row>
    <row r="177" spans="1:7" ht="24">
      <c r="A177" s="51" t="s">
        <v>315</v>
      </c>
      <c r="B177" s="52" t="s">
        <v>6</v>
      </c>
      <c r="C177" s="53" t="s">
        <v>29</v>
      </c>
      <c r="D177" s="53" t="s">
        <v>316</v>
      </c>
      <c r="E177" s="40"/>
      <c r="F177" s="26">
        <f t="shared" si="10"/>
        <v>2500000</v>
      </c>
      <c r="G177" s="26">
        <f t="shared" si="10"/>
        <v>2500000</v>
      </c>
    </row>
    <row r="178" spans="1:7" ht="24">
      <c r="A178" s="51" t="s">
        <v>322</v>
      </c>
      <c r="B178" s="52" t="s">
        <v>6</v>
      </c>
      <c r="C178" s="53" t="s">
        <v>29</v>
      </c>
      <c r="D178" s="53" t="s">
        <v>323</v>
      </c>
      <c r="E178" s="40"/>
      <c r="F178" s="26">
        <f t="shared" si="10"/>
        <v>2500000</v>
      </c>
      <c r="G178" s="26">
        <f t="shared" si="10"/>
        <v>2500000</v>
      </c>
    </row>
    <row r="179" spans="1:7" ht="24">
      <c r="A179" s="43" t="s">
        <v>63</v>
      </c>
      <c r="B179" s="4" t="s">
        <v>6</v>
      </c>
      <c r="C179" s="5" t="s">
        <v>29</v>
      </c>
      <c r="D179" s="5" t="s">
        <v>323</v>
      </c>
      <c r="E179" s="18">
        <v>200</v>
      </c>
      <c r="F179" s="28">
        <f t="shared" si="10"/>
        <v>2500000</v>
      </c>
      <c r="G179" s="28">
        <f t="shared" si="10"/>
        <v>2500000</v>
      </c>
    </row>
    <row r="180" spans="1:7" ht="24">
      <c r="A180" s="43" t="s">
        <v>64</v>
      </c>
      <c r="B180" s="4" t="s">
        <v>6</v>
      </c>
      <c r="C180" s="5" t="s">
        <v>29</v>
      </c>
      <c r="D180" s="5" t="s">
        <v>323</v>
      </c>
      <c r="E180" s="18">
        <v>240</v>
      </c>
      <c r="F180" s="29">
        <v>2500000</v>
      </c>
      <c r="G180" s="29">
        <v>2500000</v>
      </c>
    </row>
    <row r="181" spans="1:7" ht="60">
      <c r="A181" s="30" t="s">
        <v>167</v>
      </c>
      <c r="B181" s="52" t="s">
        <v>6</v>
      </c>
      <c r="C181" s="53" t="s">
        <v>29</v>
      </c>
      <c r="D181" s="53" t="s">
        <v>168</v>
      </c>
      <c r="E181" s="18"/>
      <c r="F181" s="26">
        <f>F182</f>
        <v>4467945</v>
      </c>
      <c r="G181" s="26">
        <f>G182</f>
        <v>4767945</v>
      </c>
    </row>
    <row r="182" spans="1:7" ht="24">
      <c r="A182" s="51" t="s">
        <v>169</v>
      </c>
      <c r="B182" s="52" t="s">
        <v>6</v>
      </c>
      <c r="C182" s="53" t="s">
        <v>29</v>
      </c>
      <c r="D182" s="53" t="s">
        <v>170</v>
      </c>
      <c r="E182" s="18"/>
      <c r="F182" s="26">
        <f>F183+F186</f>
        <v>4467945</v>
      </c>
      <c r="G182" s="26">
        <f>G183+G186</f>
        <v>4767945</v>
      </c>
    </row>
    <row r="183" spans="1:7" ht="36">
      <c r="A183" s="50" t="s">
        <v>242</v>
      </c>
      <c r="B183" s="52" t="s">
        <v>6</v>
      </c>
      <c r="C183" s="53" t="s">
        <v>29</v>
      </c>
      <c r="D183" s="53" t="s">
        <v>257</v>
      </c>
      <c r="E183" s="40"/>
      <c r="F183" s="26">
        <f>F184</f>
        <v>567945</v>
      </c>
      <c r="G183" s="26">
        <f>G184</f>
        <v>567945</v>
      </c>
    </row>
    <row r="184" spans="1:7" ht="24">
      <c r="A184" s="6" t="s">
        <v>63</v>
      </c>
      <c r="B184" s="4" t="s">
        <v>6</v>
      </c>
      <c r="C184" s="5" t="s">
        <v>29</v>
      </c>
      <c r="D184" s="5" t="s">
        <v>257</v>
      </c>
      <c r="E184" s="18">
        <v>200</v>
      </c>
      <c r="F184" s="28">
        <f>F185</f>
        <v>567945</v>
      </c>
      <c r="G184" s="28">
        <f>G185</f>
        <v>567945</v>
      </c>
    </row>
    <row r="185" spans="1:7" ht="24">
      <c r="A185" s="6" t="s">
        <v>64</v>
      </c>
      <c r="B185" s="4" t="s">
        <v>6</v>
      </c>
      <c r="C185" s="5" t="s">
        <v>29</v>
      </c>
      <c r="D185" s="5" t="s">
        <v>257</v>
      </c>
      <c r="E185" s="18">
        <v>240</v>
      </c>
      <c r="F185" s="29">
        <v>567945</v>
      </c>
      <c r="G185" s="29">
        <v>567945</v>
      </c>
    </row>
    <row r="186" spans="1:7" ht="12">
      <c r="A186" s="51" t="s">
        <v>255</v>
      </c>
      <c r="B186" s="52" t="s">
        <v>6</v>
      </c>
      <c r="C186" s="53" t="s">
        <v>29</v>
      </c>
      <c r="D186" s="53" t="s">
        <v>256</v>
      </c>
      <c r="E186" s="18"/>
      <c r="F186" s="26">
        <f>F187</f>
        <v>3900000</v>
      </c>
      <c r="G186" s="26">
        <f>G187</f>
        <v>4200000</v>
      </c>
    </row>
    <row r="187" spans="1:7" ht="12">
      <c r="A187" s="43" t="s">
        <v>47</v>
      </c>
      <c r="B187" s="4" t="s">
        <v>6</v>
      </c>
      <c r="C187" s="5" t="s">
        <v>29</v>
      </c>
      <c r="D187" s="5" t="s">
        <v>256</v>
      </c>
      <c r="E187" s="18">
        <v>800</v>
      </c>
      <c r="F187" s="28">
        <f>F188</f>
        <v>3900000</v>
      </c>
      <c r="G187" s="28">
        <f>G188</f>
        <v>4200000</v>
      </c>
    </row>
    <row r="188" spans="1:7" ht="36">
      <c r="A188" s="43" t="s">
        <v>68</v>
      </c>
      <c r="B188" s="4" t="s">
        <v>6</v>
      </c>
      <c r="C188" s="5" t="s">
        <v>29</v>
      </c>
      <c r="D188" s="5" t="s">
        <v>256</v>
      </c>
      <c r="E188" s="18">
        <v>810</v>
      </c>
      <c r="F188" s="29">
        <v>3900000</v>
      </c>
      <c r="G188" s="29">
        <v>4200000</v>
      </c>
    </row>
    <row r="189" spans="1:7" ht="36">
      <c r="A189" s="30" t="s">
        <v>72</v>
      </c>
      <c r="B189" s="52" t="s">
        <v>6</v>
      </c>
      <c r="C189" s="53" t="s">
        <v>29</v>
      </c>
      <c r="D189" s="53" t="s">
        <v>145</v>
      </c>
      <c r="E189" s="18"/>
      <c r="F189" s="26">
        <f>F191</f>
        <v>11685000</v>
      </c>
      <c r="G189" s="26">
        <f>G191</f>
        <v>11735000</v>
      </c>
    </row>
    <row r="190" spans="1:7" ht="36">
      <c r="A190" s="50" t="s">
        <v>180</v>
      </c>
      <c r="B190" s="52" t="s">
        <v>6</v>
      </c>
      <c r="C190" s="53" t="s">
        <v>29</v>
      </c>
      <c r="D190" s="53" t="s">
        <v>144</v>
      </c>
      <c r="E190" s="18"/>
      <c r="F190" s="26">
        <f>F191</f>
        <v>11685000</v>
      </c>
      <c r="G190" s="26">
        <f>G191</f>
        <v>11735000</v>
      </c>
    </row>
    <row r="191" spans="1:7" ht="24">
      <c r="A191" s="50" t="s">
        <v>220</v>
      </c>
      <c r="B191" s="52" t="s">
        <v>6</v>
      </c>
      <c r="C191" s="53" t="s">
        <v>29</v>
      </c>
      <c r="D191" s="53" t="s">
        <v>249</v>
      </c>
      <c r="E191" s="40"/>
      <c r="F191" s="26">
        <f>F192+F194</f>
        <v>11685000</v>
      </c>
      <c r="G191" s="26">
        <f>G192+G194</f>
        <v>11735000</v>
      </c>
    </row>
    <row r="192" spans="1:7" ht="24">
      <c r="A192" s="43" t="s">
        <v>63</v>
      </c>
      <c r="B192" s="4" t="s">
        <v>6</v>
      </c>
      <c r="C192" s="5" t="s">
        <v>29</v>
      </c>
      <c r="D192" s="5" t="s">
        <v>249</v>
      </c>
      <c r="E192" s="18">
        <v>200</v>
      </c>
      <c r="F192" s="28">
        <f>F193</f>
        <v>685000</v>
      </c>
      <c r="G192" s="28">
        <f>G193</f>
        <v>735000</v>
      </c>
    </row>
    <row r="193" spans="1:7" ht="24">
      <c r="A193" s="43" t="s">
        <v>64</v>
      </c>
      <c r="B193" s="4" t="s">
        <v>6</v>
      </c>
      <c r="C193" s="5" t="s">
        <v>29</v>
      </c>
      <c r="D193" s="5" t="s">
        <v>249</v>
      </c>
      <c r="E193" s="18">
        <v>240</v>
      </c>
      <c r="F193" s="29">
        <v>685000</v>
      </c>
      <c r="G193" s="29">
        <v>735000</v>
      </c>
    </row>
    <row r="194" spans="1:7" ht="12">
      <c r="A194" s="43" t="s">
        <v>47</v>
      </c>
      <c r="B194" s="4" t="s">
        <v>6</v>
      </c>
      <c r="C194" s="5" t="s">
        <v>29</v>
      </c>
      <c r="D194" s="5" t="s">
        <v>249</v>
      </c>
      <c r="E194" s="18">
        <v>800</v>
      </c>
      <c r="F194" s="28">
        <f>F195</f>
        <v>11000000</v>
      </c>
      <c r="G194" s="28">
        <f>G195</f>
        <v>11000000</v>
      </c>
    </row>
    <row r="195" spans="1:7" ht="36">
      <c r="A195" s="43" t="s">
        <v>68</v>
      </c>
      <c r="B195" s="4" t="s">
        <v>6</v>
      </c>
      <c r="C195" s="5" t="s">
        <v>29</v>
      </c>
      <c r="D195" s="5" t="s">
        <v>249</v>
      </c>
      <c r="E195" s="18">
        <v>810</v>
      </c>
      <c r="F195" s="29">
        <v>11000000</v>
      </c>
      <c r="G195" s="29">
        <v>11000000</v>
      </c>
    </row>
    <row r="196" spans="1:7" ht="12">
      <c r="A196" s="37" t="s">
        <v>30</v>
      </c>
      <c r="B196" s="12" t="s">
        <v>6</v>
      </c>
      <c r="C196" s="13" t="s">
        <v>31</v>
      </c>
      <c r="D196" s="8"/>
      <c r="E196" s="55"/>
      <c r="F196" s="32">
        <f>F197+F228+F236</f>
        <v>42537174.769999996</v>
      </c>
      <c r="G196" s="32">
        <f>G197+G228+G236</f>
        <v>30678947.36</v>
      </c>
    </row>
    <row r="197" spans="1:7" ht="36">
      <c r="A197" s="30" t="s">
        <v>69</v>
      </c>
      <c r="B197" s="52" t="s">
        <v>6</v>
      </c>
      <c r="C197" s="53" t="s">
        <v>31</v>
      </c>
      <c r="D197" s="53" t="s">
        <v>157</v>
      </c>
      <c r="E197" s="18"/>
      <c r="F197" s="26">
        <f>F198</f>
        <v>22412242.9</v>
      </c>
      <c r="G197" s="26">
        <f>G198</f>
        <v>25351119</v>
      </c>
    </row>
    <row r="198" spans="1:7" ht="24">
      <c r="A198" s="108" t="s">
        <v>208</v>
      </c>
      <c r="B198" s="52" t="s">
        <v>6</v>
      </c>
      <c r="C198" s="53" t="s">
        <v>31</v>
      </c>
      <c r="D198" s="53" t="s">
        <v>175</v>
      </c>
      <c r="E198" s="18"/>
      <c r="F198" s="26">
        <f>F199+F204+F207+F210+F213+F222+F219++F216+F225</f>
        <v>22412242.9</v>
      </c>
      <c r="G198" s="26">
        <f>G199+G204+G207+G210+G213+G222+G219++G216+G225</f>
        <v>25351119</v>
      </c>
    </row>
    <row r="199" spans="1:7" ht="12">
      <c r="A199" s="50" t="s">
        <v>70</v>
      </c>
      <c r="B199" s="52" t="s">
        <v>6</v>
      </c>
      <c r="C199" s="53" t="s">
        <v>31</v>
      </c>
      <c r="D199" s="53" t="s">
        <v>176</v>
      </c>
      <c r="E199" s="40"/>
      <c r="F199" s="26">
        <f>F200+F202</f>
        <v>5751000</v>
      </c>
      <c r="G199" s="26">
        <f>G200+G202</f>
        <v>5871000</v>
      </c>
    </row>
    <row r="200" spans="1:7" ht="24">
      <c r="A200" s="43" t="s">
        <v>63</v>
      </c>
      <c r="B200" s="4" t="s">
        <v>6</v>
      </c>
      <c r="C200" s="5" t="s">
        <v>31</v>
      </c>
      <c r="D200" s="5" t="s">
        <v>176</v>
      </c>
      <c r="E200" s="18">
        <v>200</v>
      </c>
      <c r="F200" s="28">
        <f>F201</f>
        <v>5750000</v>
      </c>
      <c r="G200" s="28">
        <f>G201</f>
        <v>5870000</v>
      </c>
    </row>
    <row r="201" spans="1:7" ht="24">
      <c r="A201" s="43" t="s">
        <v>64</v>
      </c>
      <c r="B201" s="4" t="s">
        <v>6</v>
      </c>
      <c r="C201" s="5" t="s">
        <v>31</v>
      </c>
      <c r="D201" s="5" t="s">
        <v>176</v>
      </c>
      <c r="E201" s="18">
        <v>240</v>
      </c>
      <c r="F201" s="29">
        <v>5750000</v>
      </c>
      <c r="G201" s="29">
        <v>5870000</v>
      </c>
    </row>
    <row r="202" spans="1:7" ht="12">
      <c r="A202" s="43" t="s">
        <v>47</v>
      </c>
      <c r="B202" s="4" t="s">
        <v>6</v>
      </c>
      <c r="C202" s="5" t="s">
        <v>31</v>
      </c>
      <c r="D202" s="5" t="s">
        <v>176</v>
      </c>
      <c r="E202" s="18">
        <v>800</v>
      </c>
      <c r="F202" s="28">
        <f>F203</f>
        <v>1000</v>
      </c>
      <c r="G202" s="28">
        <f>G203</f>
        <v>1000</v>
      </c>
    </row>
    <row r="203" spans="1:7" ht="12">
      <c r="A203" s="43" t="s">
        <v>65</v>
      </c>
      <c r="B203" s="4" t="s">
        <v>6</v>
      </c>
      <c r="C203" s="5" t="s">
        <v>31</v>
      </c>
      <c r="D203" s="5" t="s">
        <v>176</v>
      </c>
      <c r="E203" s="18">
        <v>850</v>
      </c>
      <c r="F203" s="29">
        <v>1000</v>
      </c>
      <c r="G203" s="29">
        <v>1000</v>
      </c>
    </row>
    <row r="204" spans="1:7" ht="12">
      <c r="A204" s="14" t="s">
        <v>113</v>
      </c>
      <c r="B204" s="52" t="s">
        <v>6</v>
      </c>
      <c r="C204" s="53" t="s">
        <v>31</v>
      </c>
      <c r="D204" s="53" t="s">
        <v>177</v>
      </c>
      <c r="E204" s="18"/>
      <c r="F204" s="26">
        <f>F205</f>
        <v>6300000</v>
      </c>
      <c r="G204" s="26">
        <f>G205</f>
        <v>6500000</v>
      </c>
    </row>
    <row r="205" spans="1:7" ht="24">
      <c r="A205" s="43" t="s">
        <v>63</v>
      </c>
      <c r="B205" s="4" t="s">
        <v>6</v>
      </c>
      <c r="C205" s="5" t="s">
        <v>31</v>
      </c>
      <c r="D205" s="5" t="s">
        <v>177</v>
      </c>
      <c r="E205" s="18">
        <v>200</v>
      </c>
      <c r="F205" s="28">
        <f>F206</f>
        <v>6300000</v>
      </c>
      <c r="G205" s="28">
        <f>G206</f>
        <v>6500000</v>
      </c>
    </row>
    <row r="206" spans="1:7" ht="24">
      <c r="A206" s="61" t="s">
        <v>64</v>
      </c>
      <c r="B206" s="4" t="s">
        <v>6</v>
      </c>
      <c r="C206" s="5" t="s">
        <v>31</v>
      </c>
      <c r="D206" s="5" t="s">
        <v>177</v>
      </c>
      <c r="E206" s="18">
        <v>240</v>
      </c>
      <c r="F206" s="29">
        <v>6300000</v>
      </c>
      <c r="G206" s="29">
        <v>6500000</v>
      </c>
    </row>
    <row r="207" spans="1:7" ht="24">
      <c r="A207" s="14" t="s">
        <v>115</v>
      </c>
      <c r="B207" s="52" t="s">
        <v>6</v>
      </c>
      <c r="C207" s="53" t="s">
        <v>31</v>
      </c>
      <c r="D207" s="53" t="s">
        <v>204</v>
      </c>
      <c r="E207" s="40"/>
      <c r="F207" s="26">
        <f>F208</f>
        <v>1300000</v>
      </c>
      <c r="G207" s="26">
        <f>G208</f>
        <v>1300000</v>
      </c>
    </row>
    <row r="208" spans="1:7" ht="24">
      <c r="A208" s="43" t="s">
        <v>63</v>
      </c>
      <c r="B208" s="4" t="s">
        <v>6</v>
      </c>
      <c r="C208" s="5" t="s">
        <v>31</v>
      </c>
      <c r="D208" s="5" t="s">
        <v>204</v>
      </c>
      <c r="E208" s="18">
        <v>200</v>
      </c>
      <c r="F208" s="28">
        <f>F209</f>
        <v>1300000</v>
      </c>
      <c r="G208" s="28">
        <f>G209</f>
        <v>1300000</v>
      </c>
    </row>
    <row r="209" spans="1:7" ht="24">
      <c r="A209" s="43" t="s">
        <v>64</v>
      </c>
      <c r="B209" s="4" t="s">
        <v>6</v>
      </c>
      <c r="C209" s="5" t="s">
        <v>31</v>
      </c>
      <c r="D209" s="5" t="s">
        <v>204</v>
      </c>
      <c r="E209" s="18">
        <v>240</v>
      </c>
      <c r="F209" s="29">
        <v>1300000</v>
      </c>
      <c r="G209" s="29">
        <v>1300000</v>
      </c>
    </row>
    <row r="210" spans="1:7" ht="24">
      <c r="A210" s="14" t="s">
        <v>237</v>
      </c>
      <c r="B210" s="52" t="s">
        <v>6</v>
      </c>
      <c r="C210" s="53" t="s">
        <v>31</v>
      </c>
      <c r="D210" s="53" t="s">
        <v>235</v>
      </c>
      <c r="E210" s="40"/>
      <c r="F210" s="26">
        <f>F211</f>
        <v>35100</v>
      </c>
      <c r="G210" s="26">
        <f>G211</f>
        <v>35100</v>
      </c>
    </row>
    <row r="211" spans="1:7" ht="24">
      <c r="A211" s="43" t="s">
        <v>63</v>
      </c>
      <c r="B211" s="4" t="s">
        <v>6</v>
      </c>
      <c r="C211" s="5" t="s">
        <v>31</v>
      </c>
      <c r="D211" s="5" t="s">
        <v>235</v>
      </c>
      <c r="E211" s="18">
        <v>200</v>
      </c>
      <c r="F211" s="28">
        <f>F212</f>
        <v>35100</v>
      </c>
      <c r="G211" s="28">
        <f>G212</f>
        <v>35100</v>
      </c>
    </row>
    <row r="212" spans="1:7" ht="24">
      <c r="A212" s="61" t="s">
        <v>64</v>
      </c>
      <c r="B212" s="4" t="s">
        <v>6</v>
      </c>
      <c r="C212" s="5" t="s">
        <v>31</v>
      </c>
      <c r="D212" s="5" t="s">
        <v>235</v>
      </c>
      <c r="E212" s="18">
        <v>240</v>
      </c>
      <c r="F212" s="29">
        <v>35100</v>
      </c>
      <c r="G212" s="29">
        <v>35100</v>
      </c>
    </row>
    <row r="213" spans="1:7" ht="12">
      <c r="A213" s="14" t="s">
        <v>71</v>
      </c>
      <c r="B213" s="52" t="s">
        <v>6</v>
      </c>
      <c r="C213" s="53" t="s">
        <v>31</v>
      </c>
      <c r="D213" s="53" t="s">
        <v>178</v>
      </c>
      <c r="E213" s="18"/>
      <c r="F213" s="26">
        <f>F214</f>
        <v>2264000</v>
      </c>
      <c r="G213" s="26">
        <f>G214</f>
        <v>2264000</v>
      </c>
    </row>
    <row r="214" spans="1:7" ht="24">
      <c r="A214" s="43" t="s">
        <v>63</v>
      </c>
      <c r="B214" s="4" t="s">
        <v>6</v>
      </c>
      <c r="C214" s="5" t="s">
        <v>31</v>
      </c>
      <c r="D214" s="5" t="s">
        <v>178</v>
      </c>
      <c r="E214" s="18">
        <v>200</v>
      </c>
      <c r="F214" s="28">
        <f>F215</f>
        <v>2264000</v>
      </c>
      <c r="G214" s="28">
        <f>G215</f>
        <v>2264000</v>
      </c>
    </row>
    <row r="215" spans="1:7" ht="24">
      <c r="A215" s="43" t="s">
        <v>64</v>
      </c>
      <c r="B215" s="4" t="s">
        <v>6</v>
      </c>
      <c r="C215" s="5" t="s">
        <v>31</v>
      </c>
      <c r="D215" s="5" t="s">
        <v>178</v>
      </c>
      <c r="E215" s="18">
        <v>240</v>
      </c>
      <c r="F215" s="29">
        <v>2264000</v>
      </c>
      <c r="G215" s="29">
        <v>2264000</v>
      </c>
    </row>
    <row r="216" spans="1:7" ht="12">
      <c r="A216" s="14" t="s">
        <v>251</v>
      </c>
      <c r="B216" s="53" t="s">
        <v>6</v>
      </c>
      <c r="C216" s="53" t="s">
        <v>31</v>
      </c>
      <c r="D216" s="53" t="s">
        <v>250</v>
      </c>
      <c r="E216" s="40"/>
      <c r="F216" s="26">
        <f>F217</f>
        <v>1000000</v>
      </c>
      <c r="G216" s="26">
        <f>G217</f>
        <v>1000000</v>
      </c>
    </row>
    <row r="217" spans="1:7" ht="24">
      <c r="A217" s="43" t="s">
        <v>63</v>
      </c>
      <c r="B217" s="4" t="s">
        <v>6</v>
      </c>
      <c r="C217" s="5" t="s">
        <v>31</v>
      </c>
      <c r="D217" s="5" t="s">
        <v>250</v>
      </c>
      <c r="E217" s="18">
        <v>200</v>
      </c>
      <c r="F217" s="28">
        <f>F218</f>
        <v>1000000</v>
      </c>
      <c r="G217" s="28">
        <f>G218</f>
        <v>1000000</v>
      </c>
    </row>
    <row r="218" spans="1:7" ht="24">
      <c r="A218" s="43" t="s">
        <v>64</v>
      </c>
      <c r="B218" s="4" t="s">
        <v>6</v>
      </c>
      <c r="C218" s="5" t="s">
        <v>31</v>
      </c>
      <c r="D218" s="5" t="s">
        <v>250</v>
      </c>
      <c r="E218" s="18">
        <v>240</v>
      </c>
      <c r="F218" s="29">
        <v>1000000</v>
      </c>
      <c r="G218" s="29">
        <v>1000000</v>
      </c>
    </row>
    <row r="219" spans="1:7" ht="24">
      <c r="A219" s="14" t="s">
        <v>238</v>
      </c>
      <c r="B219" s="52" t="s">
        <v>6</v>
      </c>
      <c r="C219" s="53" t="s">
        <v>31</v>
      </c>
      <c r="D219" s="53" t="s">
        <v>236</v>
      </c>
      <c r="E219" s="18"/>
      <c r="F219" s="26">
        <f>F220</f>
        <v>20000</v>
      </c>
      <c r="G219" s="26">
        <f>G220</f>
        <v>20000</v>
      </c>
    </row>
    <row r="220" spans="1:7" ht="24">
      <c r="A220" s="43" t="s">
        <v>63</v>
      </c>
      <c r="B220" s="4" t="s">
        <v>6</v>
      </c>
      <c r="C220" s="5" t="s">
        <v>31</v>
      </c>
      <c r="D220" s="5" t="s">
        <v>236</v>
      </c>
      <c r="E220" s="18">
        <v>200</v>
      </c>
      <c r="F220" s="28">
        <f>F221</f>
        <v>20000</v>
      </c>
      <c r="G220" s="28">
        <f>G221</f>
        <v>20000</v>
      </c>
    </row>
    <row r="221" spans="1:7" ht="24">
      <c r="A221" s="61" t="s">
        <v>64</v>
      </c>
      <c r="B221" s="4" t="s">
        <v>6</v>
      </c>
      <c r="C221" s="5" t="s">
        <v>31</v>
      </c>
      <c r="D221" s="5" t="s">
        <v>236</v>
      </c>
      <c r="E221" s="18">
        <v>240</v>
      </c>
      <c r="F221" s="29">
        <v>20000</v>
      </c>
      <c r="G221" s="29">
        <v>20000</v>
      </c>
    </row>
    <row r="222" spans="1:7" ht="12">
      <c r="A222" s="14" t="s">
        <v>116</v>
      </c>
      <c r="B222" s="52" t="s">
        <v>6</v>
      </c>
      <c r="C222" s="53" t="s">
        <v>31</v>
      </c>
      <c r="D222" s="53" t="s">
        <v>179</v>
      </c>
      <c r="E222" s="18"/>
      <c r="F222" s="26">
        <f aca="true" t="shared" si="11" ref="F222:G226">F223</f>
        <v>5742142.9</v>
      </c>
      <c r="G222" s="26">
        <f t="shared" si="11"/>
        <v>6288134.71</v>
      </c>
    </row>
    <row r="223" spans="1:7" ht="24">
      <c r="A223" s="43" t="s">
        <v>63</v>
      </c>
      <c r="B223" s="4" t="s">
        <v>6</v>
      </c>
      <c r="C223" s="5" t="s">
        <v>31</v>
      </c>
      <c r="D223" s="5" t="s">
        <v>179</v>
      </c>
      <c r="E223" s="18">
        <v>200</v>
      </c>
      <c r="F223" s="28">
        <f t="shared" si="11"/>
        <v>5742142.9</v>
      </c>
      <c r="G223" s="28">
        <f t="shared" si="11"/>
        <v>6288134.71</v>
      </c>
    </row>
    <row r="224" spans="1:7" ht="24">
      <c r="A224" s="43" t="s">
        <v>64</v>
      </c>
      <c r="B224" s="4" t="s">
        <v>6</v>
      </c>
      <c r="C224" s="5" t="s">
        <v>31</v>
      </c>
      <c r="D224" s="5" t="s">
        <v>179</v>
      </c>
      <c r="E224" s="18">
        <v>240</v>
      </c>
      <c r="F224" s="29">
        <v>5742142.9</v>
      </c>
      <c r="G224" s="29">
        <v>6288134.71</v>
      </c>
    </row>
    <row r="225" spans="1:7" ht="12">
      <c r="A225" s="51" t="s">
        <v>346</v>
      </c>
      <c r="B225" s="52" t="s">
        <v>6</v>
      </c>
      <c r="C225" s="53" t="s">
        <v>31</v>
      </c>
      <c r="D225" s="53" t="s">
        <v>363</v>
      </c>
      <c r="E225" s="18"/>
      <c r="F225" s="26">
        <f t="shared" si="11"/>
        <v>0</v>
      </c>
      <c r="G225" s="26">
        <f t="shared" si="11"/>
        <v>2072884.29</v>
      </c>
    </row>
    <row r="226" spans="1:7" ht="24">
      <c r="A226" s="43" t="s">
        <v>63</v>
      </c>
      <c r="B226" s="4" t="s">
        <v>6</v>
      </c>
      <c r="C226" s="5" t="s">
        <v>31</v>
      </c>
      <c r="D226" s="5" t="s">
        <v>363</v>
      </c>
      <c r="E226" s="18">
        <v>200</v>
      </c>
      <c r="F226" s="28">
        <f t="shared" si="11"/>
        <v>0</v>
      </c>
      <c r="G226" s="28">
        <f t="shared" si="11"/>
        <v>2072884.29</v>
      </c>
    </row>
    <row r="227" spans="1:7" ht="24">
      <c r="A227" s="43" t="s">
        <v>64</v>
      </c>
      <c r="B227" s="4" t="s">
        <v>6</v>
      </c>
      <c r="C227" s="5" t="s">
        <v>31</v>
      </c>
      <c r="D227" s="5" t="s">
        <v>363</v>
      </c>
      <c r="E227" s="18">
        <v>240</v>
      </c>
      <c r="F227" s="29">
        <v>0</v>
      </c>
      <c r="G227" s="29">
        <v>2072884.29</v>
      </c>
    </row>
    <row r="228" spans="1:7" ht="36">
      <c r="A228" s="30" t="s">
        <v>333</v>
      </c>
      <c r="B228" s="52" t="s">
        <v>6</v>
      </c>
      <c r="C228" s="53" t="s">
        <v>31</v>
      </c>
      <c r="D228" s="53" t="s">
        <v>299</v>
      </c>
      <c r="E228" s="40"/>
      <c r="F228" s="26">
        <f aca="true" t="shared" si="12" ref="F228:G231">F229</f>
        <v>5024931.87</v>
      </c>
      <c r="G228" s="26">
        <f t="shared" si="12"/>
        <v>5227828.36</v>
      </c>
    </row>
    <row r="229" spans="1:7" ht="24">
      <c r="A229" s="51" t="s">
        <v>317</v>
      </c>
      <c r="B229" s="52" t="s">
        <v>6</v>
      </c>
      <c r="C229" s="53" t="s">
        <v>31</v>
      </c>
      <c r="D229" s="53" t="s">
        <v>300</v>
      </c>
      <c r="E229" s="40"/>
      <c r="F229" s="26">
        <f>F230+F233</f>
        <v>5024931.87</v>
      </c>
      <c r="G229" s="26">
        <f>G230+G233</f>
        <v>5227828.36</v>
      </c>
    </row>
    <row r="230" spans="1:7" ht="12">
      <c r="A230" s="51" t="s">
        <v>360</v>
      </c>
      <c r="B230" s="52" t="s">
        <v>6</v>
      </c>
      <c r="C230" s="53" t="s">
        <v>31</v>
      </c>
      <c r="D230" s="53" t="s">
        <v>361</v>
      </c>
      <c r="E230" s="40"/>
      <c r="F230" s="26">
        <f t="shared" si="12"/>
        <v>866944.4</v>
      </c>
      <c r="G230" s="26">
        <f t="shared" si="12"/>
        <v>860237.08</v>
      </c>
    </row>
    <row r="231" spans="1:7" ht="24">
      <c r="A231" s="43" t="s">
        <v>63</v>
      </c>
      <c r="B231" s="4" t="s">
        <v>6</v>
      </c>
      <c r="C231" s="5" t="s">
        <v>31</v>
      </c>
      <c r="D231" s="5" t="s">
        <v>361</v>
      </c>
      <c r="E231" s="18">
        <v>200</v>
      </c>
      <c r="F231" s="28">
        <f t="shared" si="12"/>
        <v>866944.4</v>
      </c>
      <c r="G231" s="28">
        <f t="shared" si="12"/>
        <v>860237.08</v>
      </c>
    </row>
    <row r="232" spans="1:7" ht="24">
      <c r="A232" s="43" t="s">
        <v>64</v>
      </c>
      <c r="B232" s="4" t="s">
        <v>6</v>
      </c>
      <c r="C232" s="5" t="s">
        <v>31</v>
      </c>
      <c r="D232" s="5" t="s">
        <v>361</v>
      </c>
      <c r="E232" s="18">
        <v>240</v>
      </c>
      <c r="F232" s="29">
        <v>866944.4</v>
      </c>
      <c r="G232" s="29">
        <v>860237.08</v>
      </c>
    </row>
    <row r="233" spans="1:7" ht="24">
      <c r="A233" s="62" t="s">
        <v>359</v>
      </c>
      <c r="B233" s="52" t="s">
        <v>6</v>
      </c>
      <c r="C233" s="53" t="s">
        <v>31</v>
      </c>
      <c r="D233" s="53" t="s">
        <v>351</v>
      </c>
      <c r="E233" s="40"/>
      <c r="F233" s="26">
        <f>F234</f>
        <v>4157987.47</v>
      </c>
      <c r="G233" s="26">
        <f>G234</f>
        <v>4367591.28</v>
      </c>
    </row>
    <row r="234" spans="1:7" ht="24">
      <c r="A234" s="43" t="s">
        <v>63</v>
      </c>
      <c r="B234" s="4" t="s">
        <v>6</v>
      </c>
      <c r="C234" s="5" t="s">
        <v>31</v>
      </c>
      <c r="D234" s="5" t="s">
        <v>351</v>
      </c>
      <c r="E234" s="18">
        <v>200</v>
      </c>
      <c r="F234" s="28">
        <f>F235</f>
        <v>4157987.47</v>
      </c>
      <c r="G234" s="28">
        <f>G235</f>
        <v>4367591.28</v>
      </c>
    </row>
    <row r="235" spans="1:7" ht="24">
      <c r="A235" s="43" t="s">
        <v>64</v>
      </c>
      <c r="B235" s="4" t="s">
        <v>6</v>
      </c>
      <c r="C235" s="5" t="s">
        <v>31</v>
      </c>
      <c r="D235" s="5" t="s">
        <v>351</v>
      </c>
      <c r="E235" s="18">
        <v>240</v>
      </c>
      <c r="F235" s="29">
        <v>4157987.47</v>
      </c>
      <c r="G235" s="29">
        <v>4367591.28</v>
      </c>
    </row>
    <row r="236" spans="1:7" ht="24">
      <c r="A236" s="30" t="s">
        <v>268</v>
      </c>
      <c r="B236" s="52" t="s">
        <v>6</v>
      </c>
      <c r="C236" s="53" t="s">
        <v>31</v>
      </c>
      <c r="D236" s="53" t="s">
        <v>171</v>
      </c>
      <c r="E236" s="40"/>
      <c r="F236" s="26">
        <f aca="true" t="shared" si="13" ref="F236:G239">F237</f>
        <v>15100000</v>
      </c>
      <c r="G236" s="26">
        <f t="shared" si="13"/>
        <v>100000</v>
      </c>
    </row>
    <row r="237" spans="1:7" ht="24">
      <c r="A237" s="51" t="s">
        <v>270</v>
      </c>
      <c r="B237" s="52" t="s">
        <v>6</v>
      </c>
      <c r="C237" s="53" t="s">
        <v>31</v>
      </c>
      <c r="D237" s="53" t="s">
        <v>272</v>
      </c>
      <c r="E237" s="40"/>
      <c r="F237" s="26">
        <f t="shared" si="13"/>
        <v>15100000</v>
      </c>
      <c r="G237" s="26">
        <f t="shared" si="13"/>
        <v>100000</v>
      </c>
    </row>
    <row r="238" spans="1:7" ht="12">
      <c r="A238" s="51" t="s">
        <v>174</v>
      </c>
      <c r="B238" s="52" t="s">
        <v>6</v>
      </c>
      <c r="C238" s="53" t="s">
        <v>31</v>
      </c>
      <c r="D238" s="53" t="s">
        <v>278</v>
      </c>
      <c r="E238" s="40"/>
      <c r="F238" s="26">
        <f t="shared" si="13"/>
        <v>15100000</v>
      </c>
      <c r="G238" s="26">
        <f t="shared" si="13"/>
        <v>100000</v>
      </c>
    </row>
    <row r="239" spans="1:7" ht="24">
      <c r="A239" s="43" t="s">
        <v>63</v>
      </c>
      <c r="B239" s="4" t="s">
        <v>6</v>
      </c>
      <c r="C239" s="5" t="s">
        <v>31</v>
      </c>
      <c r="D239" s="5" t="s">
        <v>278</v>
      </c>
      <c r="E239" s="18">
        <v>200</v>
      </c>
      <c r="F239" s="28">
        <f t="shared" si="13"/>
        <v>15100000</v>
      </c>
      <c r="G239" s="28">
        <f t="shared" si="13"/>
        <v>100000</v>
      </c>
    </row>
    <row r="240" spans="1:7" ht="24">
      <c r="A240" s="43" t="s">
        <v>64</v>
      </c>
      <c r="B240" s="4" t="s">
        <v>6</v>
      </c>
      <c r="C240" s="5" t="s">
        <v>31</v>
      </c>
      <c r="D240" s="5" t="s">
        <v>278</v>
      </c>
      <c r="E240" s="18">
        <v>240</v>
      </c>
      <c r="F240" s="29">
        <v>15100000</v>
      </c>
      <c r="G240" s="29">
        <v>100000</v>
      </c>
    </row>
    <row r="241" spans="1:7" ht="12">
      <c r="A241" s="16" t="s">
        <v>32</v>
      </c>
      <c r="B241" s="2" t="s">
        <v>6</v>
      </c>
      <c r="C241" s="3" t="s">
        <v>33</v>
      </c>
      <c r="D241" s="9"/>
      <c r="E241" s="9"/>
      <c r="F241" s="25">
        <f>F242</f>
        <v>317526</v>
      </c>
      <c r="G241" s="25">
        <f>G242</f>
        <v>323149</v>
      </c>
    </row>
    <row r="242" spans="1:7" ht="12">
      <c r="A242" s="38" t="s">
        <v>34</v>
      </c>
      <c r="B242" s="12" t="s">
        <v>6</v>
      </c>
      <c r="C242" s="13" t="s">
        <v>35</v>
      </c>
      <c r="D242" s="8"/>
      <c r="E242" s="8"/>
      <c r="F242" s="32">
        <f aca="true" t="shared" si="14" ref="F242:G249">F243</f>
        <v>317526</v>
      </c>
      <c r="G242" s="32">
        <f t="shared" si="14"/>
        <v>323149</v>
      </c>
    </row>
    <row r="243" spans="1:7" ht="36">
      <c r="A243" s="30" t="s">
        <v>334</v>
      </c>
      <c r="B243" s="52" t="s">
        <v>6</v>
      </c>
      <c r="C243" s="53" t="s">
        <v>35</v>
      </c>
      <c r="D243" s="53" t="s">
        <v>182</v>
      </c>
      <c r="E243" s="53"/>
      <c r="F243" s="26">
        <f t="shared" si="14"/>
        <v>317526</v>
      </c>
      <c r="G243" s="26">
        <f t="shared" si="14"/>
        <v>323149</v>
      </c>
    </row>
    <row r="244" spans="1:7" ht="24">
      <c r="A244" s="50" t="s">
        <v>181</v>
      </c>
      <c r="B244" s="52" t="s">
        <v>6</v>
      </c>
      <c r="C244" s="53" t="s">
        <v>35</v>
      </c>
      <c r="D244" s="53" t="s">
        <v>183</v>
      </c>
      <c r="E244" s="53"/>
      <c r="F244" s="26">
        <f>F245+F248+F251</f>
        <v>317526</v>
      </c>
      <c r="G244" s="26">
        <f>G245+G248+G251</f>
        <v>323149</v>
      </c>
    </row>
    <row r="245" spans="1:7" ht="12">
      <c r="A245" s="50" t="s">
        <v>318</v>
      </c>
      <c r="B245" s="52" t="s">
        <v>6</v>
      </c>
      <c r="C245" s="53" t="s">
        <v>35</v>
      </c>
      <c r="D245" s="53" t="s">
        <v>319</v>
      </c>
      <c r="E245" s="5"/>
      <c r="F245" s="26">
        <f t="shared" si="14"/>
        <v>100000</v>
      </c>
      <c r="G245" s="26">
        <f t="shared" si="14"/>
        <v>100000</v>
      </c>
    </row>
    <row r="246" spans="1:7" ht="12">
      <c r="A246" s="43" t="s">
        <v>320</v>
      </c>
      <c r="B246" s="4" t="s">
        <v>6</v>
      </c>
      <c r="C246" s="5" t="s">
        <v>35</v>
      </c>
      <c r="D246" s="5" t="s">
        <v>319</v>
      </c>
      <c r="E246" s="5" t="s">
        <v>55</v>
      </c>
      <c r="F246" s="28">
        <f t="shared" si="14"/>
        <v>100000</v>
      </c>
      <c r="G246" s="28">
        <f t="shared" si="14"/>
        <v>100000</v>
      </c>
    </row>
    <row r="247" spans="1:7" ht="12">
      <c r="A247" s="43" t="s">
        <v>321</v>
      </c>
      <c r="B247" s="4" t="s">
        <v>6</v>
      </c>
      <c r="C247" s="5" t="s">
        <v>35</v>
      </c>
      <c r="D247" s="5" t="s">
        <v>319</v>
      </c>
      <c r="E247" s="5" t="s">
        <v>56</v>
      </c>
      <c r="F247" s="29">
        <v>100000</v>
      </c>
      <c r="G247" s="29">
        <v>100000</v>
      </c>
    </row>
    <row r="248" spans="1:7" ht="12">
      <c r="A248" s="50" t="s">
        <v>91</v>
      </c>
      <c r="B248" s="52" t="s">
        <v>6</v>
      </c>
      <c r="C248" s="53" t="s">
        <v>35</v>
      </c>
      <c r="D248" s="53" t="s">
        <v>184</v>
      </c>
      <c r="E248" s="5"/>
      <c r="F248" s="26">
        <f t="shared" si="14"/>
        <v>77000</v>
      </c>
      <c r="G248" s="26">
        <f t="shared" si="14"/>
        <v>77000</v>
      </c>
    </row>
    <row r="249" spans="1:7" ht="24">
      <c r="A249" s="43" t="s">
        <v>63</v>
      </c>
      <c r="B249" s="4" t="s">
        <v>6</v>
      </c>
      <c r="C249" s="5" t="s">
        <v>35</v>
      </c>
      <c r="D249" s="5" t="s">
        <v>184</v>
      </c>
      <c r="E249" s="5" t="s">
        <v>55</v>
      </c>
      <c r="F249" s="28">
        <f t="shared" si="14"/>
        <v>77000</v>
      </c>
      <c r="G249" s="28">
        <f t="shared" si="14"/>
        <v>77000</v>
      </c>
    </row>
    <row r="250" spans="1:7" ht="24">
      <c r="A250" s="43" t="s">
        <v>64</v>
      </c>
      <c r="B250" s="4" t="s">
        <v>6</v>
      </c>
      <c r="C250" s="5" t="s">
        <v>35</v>
      </c>
      <c r="D250" s="5" t="s">
        <v>184</v>
      </c>
      <c r="E250" s="5" t="s">
        <v>56</v>
      </c>
      <c r="F250" s="29">
        <v>77000</v>
      </c>
      <c r="G250" s="29">
        <v>77000</v>
      </c>
    </row>
    <row r="251" spans="1:7" ht="12">
      <c r="A251" s="50" t="s">
        <v>185</v>
      </c>
      <c r="B251" s="52" t="s">
        <v>6</v>
      </c>
      <c r="C251" s="53" t="s">
        <v>35</v>
      </c>
      <c r="D251" s="53" t="s">
        <v>221</v>
      </c>
      <c r="E251" s="53"/>
      <c r="F251" s="26">
        <f>F252</f>
        <v>140526</v>
      </c>
      <c r="G251" s="26">
        <f>G252</f>
        <v>146149</v>
      </c>
    </row>
    <row r="252" spans="1:7" ht="48">
      <c r="A252" s="6" t="s">
        <v>80</v>
      </c>
      <c r="B252" s="4" t="s">
        <v>6</v>
      </c>
      <c r="C252" s="5" t="s">
        <v>35</v>
      </c>
      <c r="D252" s="5" t="s">
        <v>221</v>
      </c>
      <c r="E252" s="5" t="s">
        <v>52</v>
      </c>
      <c r="F252" s="28">
        <f>F253</f>
        <v>140526</v>
      </c>
      <c r="G252" s="28">
        <f>G253</f>
        <v>146149</v>
      </c>
    </row>
    <row r="253" spans="1:7" ht="12">
      <c r="A253" s="6" t="s">
        <v>81</v>
      </c>
      <c r="B253" s="4" t="s">
        <v>6</v>
      </c>
      <c r="C253" s="5" t="s">
        <v>35</v>
      </c>
      <c r="D253" s="5" t="s">
        <v>221</v>
      </c>
      <c r="E253" s="5" t="s">
        <v>82</v>
      </c>
      <c r="F253" s="29">
        <v>140526</v>
      </c>
      <c r="G253" s="29">
        <v>146149</v>
      </c>
    </row>
    <row r="254" spans="1:7" ht="12">
      <c r="A254" s="1" t="s">
        <v>36</v>
      </c>
      <c r="B254" s="2" t="s">
        <v>6</v>
      </c>
      <c r="C254" s="3" t="s">
        <v>37</v>
      </c>
      <c r="D254" s="9"/>
      <c r="E254" s="9"/>
      <c r="F254" s="25">
        <f aca="true" t="shared" si="15" ref="F254:G256">F255</f>
        <v>23013796</v>
      </c>
      <c r="G254" s="25">
        <f t="shared" si="15"/>
        <v>31029571</v>
      </c>
    </row>
    <row r="255" spans="1:7" ht="12">
      <c r="A255" s="38" t="s">
        <v>38</v>
      </c>
      <c r="B255" s="12" t="s">
        <v>6</v>
      </c>
      <c r="C255" s="13" t="s">
        <v>39</v>
      </c>
      <c r="D255" s="8"/>
      <c r="E255" s="8"/>
      <c r="F255" s="32">
        <f t="shared" si="15"/>
        <v>23013796</v>
      </c>
      <c r="G255" s="32">
        <f t="shared" si="15"/>
        <v>31029571</v>
      </c>
    </row>
    <row r="256" spans="1:7" ht="24">
      <c r="A256" s="30" t="s">
        <v>187</v>
      </c>
      <c r="B256" s="52" t="s">
        <v>6</v>
      </c>
      <c r="C256" s="53" t="s">
        <v>39</v>
      </c>
      <c r="D256" s="53" t="s">
        <v>186</v>
      </c>
      <c r="E256" s="5"/>
      <c r="F256" s="26">
        <f t="shared" si="15"/>
        <v>23013796</v>
      </c>
      <c r="G256" s="26">
        <f t="shared" si="15"/>
        <v>31029571</v>
      </c>
    </row>
    <row r="257" spans="1:7" ht="24">
      <c r="A257" s="50" t="s">
        <v>260</v>
      </c>
      <c r="B257" s="52" t="s">
        <v>6</v>
      </c>
      <c r="C257" s="53" t="s">
        <v>39</v>
      </c>
      <c r="D257" s="53" t="s">
        <v>258</v>
      </c>
      <c r="E257" s="5"/>
      <c r="F257" s="26">
        <f>F258+F265+F268</f>
        <v>23013796</v>
      </c>
      <c r="G257" s="26">
        <f>G258+G265+G268</f>
        <v>31029571</v>
      </c>
    </row>
    <row r="258" spans="1:7" ht="24">
      <c r="A258" s="50" t="s">
        <v>79</v>
      </c>
      <c r="B258" s="52" t="s">
        <v>6</v>
      </c>
      <c r="C258" s="53" t="s">
        <v>39</v>
      </c>
      <c r="D258" s="53" t="s">
        <v>262</v>
      </c>
      <c r="E258" s="53"/>
      <c r="F258" s="26">
        <f>F259+F261+F263</f>
        <v>19262796</v>
      </c>
      <c r="G258" s="26">
        <f>G259+G261+G263</f>
        <v>19577796</v>
      </c>
    </row>
    <row r="259" spans="1:7" ht="48">
      <c r="A259" s="6" t="s">
        <v>80</v>
      </c>
      <c r="B259" s="4" t="s">
        <v>6</v>
      </c>
      <c r="C259" s="5" t="s">
        <v>39</v>
      </c>
      <c r="D259" s="5" t="s">
        <v>262</v>
      </c>
      <c r="E259" s="5" t="s">
        <v>52</v>
      </c>
      <c r="F259" s="28">
        <f>F260</f>
        <v>15849796</v>
      </c>
      <c r="G259" s="28">
        <f>G260</f>
        <v>15849796</v>
      </c>
    </row>
    <row r="260" spans="1:7" ht="12">
      <c r="A260" s="6" t="s">
        <v>81</v>
      </c>
      <c r="B260" s="4" t="s">
        <v>6</v>
      </c>
      <c r="C260" s="5" t="s">
        <v>39</v>
      </c>
      <c r="D260" s="5" t="s">
        <v>262</v>
      </c>
      <c r="E260" s="5" t="s">
        <v>82</v>
      </c>
      <c r="F260" s="29">
        <v>15849796</v>
      </c>
      <c r="G260" s="29">
        <v>15849796</v>
      </c>
    </row>
    <row r="261" spans="1:7" ht="24">
      <c r="A261" s="43" t="s">
        <v>63</v>
      </c>
      <c r="B261" s="4" t="s">
        <v>6</v>
      </c>
      <c r="C261" s="5" t="s">
        <v>39</v>
      </c>
      <c r="D261" s="5" t="s">
        <v>262</v>
      </c>
      <c r="E261" s="5" t="s">
        <v>55</v>
      </c>
      <c r="F261" s="28">
        <f>F262</f>
        <v>3399000</v>
      </c>
      <c r="G261" s="28">
        <f>G262</f>
        <v>3713000</v>
      </c>
    </row>
    <row r="262" spans="1:7" ht="24">
      <c r="A262" s="43" t="s">
        <v>64</v>
      </c>
      <c r="B262" s="4" t="s">
        <v>6</v>
      </c>
      <c r="C262" s="5" t="s">
        <v>39</v>
      </c>
      <c r="D262" s="5" t="s">
        <v>262</v>
      </c>
      <c r="E262" s="5" t="s">
        <v>56</v>
      </c>
      <c r="F262" s="29">
        <v>3399000</v>
      </c>
      <c r="G262" s="29">
        <v>3713000</v>
      </c>
    </row>
    <row r="263" spans="1:7" ht="12">
      <c r="A263" s="45" t="s">
        <v>47</v>
      </c>
      <c r="B263" s="4" t="s">
        <v>6</v>
      </c>
      <c r="C263" s="5" t="s">
        <v>39</v>
      </c>
      <c r="D263" s="5" t="s">
        <v>262</v>
      </c>
      <c r="E263" s="4" t="s">
        <v>57</v>
      </c>
      <c r="F263" s="28">
        <f>F264</f>
        <v>14000</v>
      </c>
      <c r="G263" s="28">
        <f>G264</f>
        <v>15000</v>
      </c>
    </row>
    <row r="264" spans="1:7" ht="12">
      <c r="A264" s="45" t="s">
        <v>65</v>
      </c>
      <c r="B264" s="4" t="s">
        <v>6</v>
      </c>
      <c r="C264" s="5" t="s">
        <v>39</v>
      </c>
      <c r="D264" s="5" t="s">
        <v>262</v>
      </c>
      <c r="E264" s="4" t="s">
        <v>58</v>
      </c>
      <c r="F264" s="29">
        <v>14000</v>
      </c>
      <c r="G264" s="29">
        <v>15000</v>
      </c>
    </row>
    <row r="265" spans="1:7" ht="12">
      <c r="A265" s="50" t="s">
        <v>87</v>
      </c>
      <c r="B265" s="52" t="s">
        <v>6</v>
      </c>
      <c r="C265" s="53" t="s">
        <v>39</v>
      </c>
      <c r="D265" s="53" t="s">
        <v>259</v>
      </c>
      <c r="E265" s="5"/>
      <c r="F265" s="26">
        <f>F266</f>
        <v>1821000</v>
      </c>
      <c r="G265" s="26">
        <f>G266</f>
        <v>9391775</v>
      </c>
    </row>
    <row r="266" spans="1:7" ht="24">
      <c r="A266" s="43" t="s">
        <v>63</v>
      </c>
      <c r="B266" s="4" t="s">
        <v>6</v>
      </c>
      <c r="C266" s="5" t="s">
        <v>39</v>
      </c>
      <c r="D266" s="5" t="s">
        <v>259</v>
      </c>
      <c r="E266" s="5" t="s">
        <v>55</v>
      </c>
      <c r="F266" s="28">
        <f>F267</f>
        <v>1821000</v>
      </c>
      <c r="G266" s="28">
        <f>G267</f>
        <v>9391775</v>
      </c>
    </row>
    <row r="267" spans="1:7" ht="24">
      <c r="A267" s="43" t="s">
        <v>64</v>
      </c>
      <c r="B267" s="4" t="s">
        <v>6</v>
      </c>
      <c r="C267" s="5" t="s">
        <v>39</v>
      </c>
      <c r="D267" s="5" t="s">
        <v>259</v>
      </c>
      <c r="E267" s="5" t="s">
        <v>56</v>
      </c>
      <c r="F267" s="29">
        <v>1821000</v>
      </c>
      <c r="G267" s="29">
        <v>9391775</v>
      </c>
    </row>
    <row r="268" spans="1:7" ht="24">
      <c r="A268" s="50" t="s">
        <v>88</v>
      </c>
      <c r="B268" s="52" t="s">
        <v>6</v>
      </c>
      <c r="C268" s="53" t="s">
        <v>39</v>
      </c>
      <c r="D268" s="53" t="s">
        <v>261</v>
      </c>
      <c r="E268" s="5"/>
      <c r="F268" s="26">
        <f>F269</f>
        <v>1930000</v>
      </c>
      <c r="G268" s="26">
        <f>G269</f>
        <v>2060000</v>
      </c>
    </row>
    <row r="269" spans="1:7" ht="24">
      <c r="A269" s="43" t="s">
        <v>63</v>
      </c>
      <c r="B269" s="4" t="s">
        <v>6</v>
      </c>
      <c r="C269" s="5" t="s">
        <v>39</v>
      </c>
      <c r="D269" s="5" t="s">
        <v>261</v>
      </c>
      <c r="E269" s="5" t="s">
        <v>55</v>
      </c>
      <c r="F269" s="28">
        <f>F270</f>
        <v>1930000</v>
      </c>
      <c r="G269" s="28">
        <f>G270</f>
        <v>2060000</v>
      </c>
    </row>
    <row r="270" spans="1:7" ht="24">
      <c r="A270" s="43" t="s">
        <v>64</v>
      </c>
      <c r="B270" s="4" t="s">
        <v>6</v>
      </c>
      <c r="C270" s="5" t="s">
        <v>39</v>
      </c>
      <c r="D270" s="5" t="s">
        <v>261</v>
      </c>
      <c r="E270" s="5" t="s">
        <v>56</v>
      </c>
      <c r="F270" s="29">
        <v>1930000</v>
      </c>
      <c r="G270" s="29">
        <v>2060000</v>
      </c>
    </row>
    <row r="271" spans="1:7" ht="12">
      <c r="A271" s="1" t="s">
        <v>40</v>
      </c>
      <c r="B271" s="2" t="s">
        <v>6</v>
      </c>
      <c r="C271" s="3" t="s">
        <v>41</v>
      </c>
      <c r="D271" s="9"/>
      <c r="E271" s="9"/>
      <c r="F271" s="25">
        <f>F272+F279</f>
        <v>2870000</v>
      </c>
      <c r="G271" s="25">
        <f>G272+G279</f>
        <v>2870000</v>
      </c>
    </row>
    <row r="272" spans="1:7" ht="12">
      <c r="A272" s="38" t="s">
        <v>42</v>
      </c>
      <c r="B272" s="12" t="s">
        <v>6</v>
      </c>
      <c r="C272" s="13" t="s">
        <v>43</v>
      </c>
      <c r="D272" s="13"/>
      <c r="E272" s="13"/>
      <c r="F272" s="32">
        <f aca="true" t="shared" si="16" ref="F272:G277">F273</f>
        <v>20000</v>
      </c>
      <c r="G272" s="32">
        <f t="shared" si="16"/>
        <v>20000</v>
      </c>
    </row>
    <row r="273" spans="1:7" ht="24">
      <c r="A273" s="30" t="s">
        <v>73</v>
      </c>
      <c r="B273" s="52" t="s">
        <v>6</v>
      </c>
      <c r="C273" s="53" t="s">
        <v>43</v>
      </c>
      <c r="D273" s="53" t="s">
        <v>189</v>
      </c>
      <c r="E273" s="5"/>
      <c r="F273" s="26">
        <f t="shared" si="16"/>
        <v>20000</v>
      </c>
      <c r="G273" s="26">
        <f t="shared" si="16"/>
        <v>20000</v>
      </c>
    </row>
    <row r="274" spans="1:7" ht="36">
      <c r="A274" s="30" t="s">
        <v>188</v>
      </c>
      <c r="B274" s="52" t="s">
        <v>6</v>
      </c>
      <c r="C274" s="53" t="s">
        <v>43</v>
      </c>
      <c r="D274" s="53" t="s">
        <v>190</v>
      </c>
      <c r="E274" s="5"/>
      <c r="F274" s="28">
        <f t="shared" si="16"/>
        <v>20000</v>
      </c>
      <c r="G274" s="28">
        <f t="shared" si="16"/>
        <v>20000</v>
      </c>
    </row>
    <row r="275" spans="1:7" ht="24">
      <c r="A275" s="14" t="s">
        <v>196</v>
      </c>
      <c r="B275" s="52" t="s">
        <v>6</v>
      </c>
      <c r="C275" s="53" t="s">
        <v>43</v>
      </c>
      <c r="D275" s="53" t="s">
        <v>191</v>
      </c>
      <c r="E275" s="5"/>
      <c r="F275" s="28">
        <f t="shared" si="16"/>
        <v>20000</v>
      </c>
      <c r="G275" s="28">
        <f t="shared" si="16"/>
        <v>20000</v>
      </c>
    </row>
    <row r="276" spans="1:7" ht="96">
      <c r="A276" s="51" t="s">
        <v>198</v>
      </c>
      <c r="B276" s="52" t="s">
        <v>6</v>
      </c>
      <c r="C276" s="53" t="s">
        <v>43</v>
      </c>
      <c r="D276" s="53" t="s">
        <v>290</v>
      </c>
      <c r="E276" s="5"/>
      <c r="F276" s="28">
        <f t="shared" si="16"/>
        <v>20000</v>
      </c>
      <c r="G276" s="28">
        <f t="shared" si="16"/>
        <v>20000</v>
      </c>
    </row>
    <row r="277" spans="1:7" ht="12">
      <c r="A277" s="43" t="s">
        <v>47</v>
      </c>
      <c r="B277" s="4" t="s">
        <v>6</v>
      </c>
      <c r="C277" s="5" t="s">
        <v>43</v>
      </c>
      <c r="D277" s="5" t="s">
        <v>290</v>
      </c>
      <c r="E277" s="5" t="s">
        <v>119</v>
      </c>
      <c r="F277" s="28">
        <f t="shared" si="16"/>
        <v>20000</v>
      </c>
      <c r="G277" s="28">
        <f t="shared" si="16"/>
        <v>20000</v>
      </c>
    </row>
    <row r="278" spans="1:7" ht="12">
      <c r="A278" s="43" t="s">
        <v>121</v>
      </c>
      <c r="B278" s="4" t="s">
        <v>6</v>
      </c>
      <c r="C278" s="5" t="s">
        <v>43</v>
      </c>
      <c r="D278" s="5" t="s">
        <v>290</v>
      </c>
      <c r="E278" s="5" t="s">
        <v>120</v>
      </c>
      <c r="F278" s="29">
        <v>20000</v>
      </c>
      <c r="G278" s="29">
        <v>20000</v>
      </c>
    </row>
    <row r="279" spans="1:7" ht="12">
      <c r="A279" s="38" t="s">
        <v>291</v>
      </c>
      <c r="B279" s="12" t="s">
        <v>6</v>
      </c>
      <c r="C279" s="13" t="s">
        <v>292</v>
      </c>
      <c r="D279" s="13"/>
      <c r="E279" s="8"/>
      <c r="F279" s="32">
        <f>F280</f>
        <v>2850000</v>
      </c>
      <c r="G279" s="32">
        <f>G280</f>
        <v>2850000</v>
      </c>
    </row>
    <row r="280" spans="1:7" ht="24">
      <c r="A280" s="30" t="s">
        <v>73</v>
      </c>
      <c r="B280" s="52" t="s">
        <v>6</v>
      </c>
      <c r="C280" s="53" t="s">
        <v>292</v>
      </c>
      <c r="D280" s="53" t="s">
        <v>189</v>
      </c>
      <c r="E280" s="5"/>
      <c r="F280" s="26">
        <f>F281+F291</f>
        <v>2850000</v>
      </c>
      <c r="G280" s="26">
        <f>G281+G291</f>
        <v>2850000</v>
      </c>
    </row>
    <row r="281" spans="1:7" ht="36">
      <c r="A281" s="30" t="s">
        <v>188</v>
      </c>
      <c r="B281" s="52" t="s">
        <v>6</v>
      </c>
      <c r="C281" s="53" t="s">
        <v>292</v>
      </c>
      <c r="D281" s="53" t="s">
        <v>190</v>
      </c>
      <c r="E281" s="5"/>
      <c r="F281" s="26">
        <f>+F282</f>
        <v>327000</v>
      </c>
      <c r="G281" s="26">
        <f>+G282</f>
        <v>327000</v>
      </c>
    </row>
    <row r="282" spans="1:7" ht="24">
      <c r="A282" s="14" t="s">
        <v>196</v>
      </c>
      <c r="B282" s="52" t="s">
        <v>6</v>
      </c>
      <c r="C282" s="53" t="s">
        <v>292</v>
      </c>
      <c r="D282" s="53" t="s">
        <v>191</v>
      </c>
      <c r="E282" s="5"/>
      <c r="F282" s="26">
        <f>F283+F288</f>
        <v>327000</v>
      </c>
      <c r="G282" s="26">
        <f>G283+G288</f>
        <v>327000</v>
      </c>
    </row>
    <row r="283" spans="1:7" ht="36">
      <c r="A283" s="14" t="s">
        <v>263</v>
      </c>
      <c r="B283" s="52" t="s">
        <v>6</v>
      </c>
      <c r="C283" s="53" t="s">
        <v>292</v>
      </c>
      <c r="D283" s="53" t="s">
        <v>279</v>
      </c>
      <c r="E283" s="5"/>
      <c r="F283" s="26">
        <f>F284+F286</f>
        <v>82000</v>
      </c>
      <c r="G283" s="26">
        <f>G284+G286</f>
        <v>82000</v>
      </c>
    </row>
    <row r="284" spans="1:7" ht="24">
      <c r="A284" s="43" t="s">
        <v>63</v>
      </c>
      <c r="B284" s="4" t="s">
        <v>6</v>
      </c>
      <c r="C284" s="5" t="s">
        <v>292</v>
      </c>
      <c r="D284" s="5" t="s">
        <v>279</v>
      </c>
      <c r="E284" s="5" t="s">
        <v>55</v>
      </c>
      <c r="F284" s="28">
        <f>F285</f>
        <v>10000</v>
      </c>
      <c r="G284" s="28">
        <f>G285</f>
        <v>10000</v>
      </c>
    </row>
    <row r="285" spans="1:7" ht="24">
      <c r="A285" s="43" t="s">
        <v>64</v>
      </c>
      <c r="B285" s="4" t="s">
        <v>6</v>
      </c>
      <c r="C285" s="5" t="s">
        <v>292</v>
      </c>
      <c r="D285" s="5" t="s">
        <v>279</v>
      </c>
      <c r="E285" s="5" t="s">
        <v>56</v>
      </c>
      <c r="F285" s="29">
        <v>10000</v>
      </c>
      <c r="G285" s="29">
        <v>10000</v>
      </c>
    </row>
    <row r="286" spans="1:7" ht="12">
      <c r="A286" s="48" t="s">
        <v>96</v>
      </c>
      <c r="B286" s="4" t="s">
        <v>6</v>
      </c>
      <c r="C286" s="5" t="s">
        <v>292</v>
      </c>
      <c r="D286" s="5" t="s">
        <v>279</v>
      </c>
      <c r="E286" s="5" t="s">
        <v>95</v>
      </c>
      <c r="F286" s="28">
        <f>F287</f>
        <v>72000</v>
      </c>
      <c r="G286" s="28">
        <f>G287</f>
        <v>72000</v>
      </c>
    </row>
    <row r="287" spans="1:7" ht="12">
      <c r="A287" s="48" t="s">
        <v>97</v>
      </c>
      <c r="B287" s="4" t="s">
        <v>6</v>
      </c>
      <c r="C287" s="5" t="s">
        <v>292</v>
      </c>
      <c r="D287" s="5" t="s">
        <v>279</v>
      </c>
      <c r="E287" s="5" t="s">
        <v>94</v>
      </c>
      <c r="F287" s="29">
        <v>72000</v>
      </c>
      <c r="G287" s="29">
        <v>72000</v>
      </c>
    </row>
    <row r="288" spans="1:7" ht="24">
      <c r="A288" s="14" t="s">
        <v>197</v>
      </c>
      <c r="B288" s="52" t="s">
        <v>6</v>
      </c>
      <c r="C288" s="53" t="s">
        <v>292</v>
      </c>
      <c r="D288" s="53" t="s">
        <v>280</v>
      </c>
      <c r="E288" s="53"/>
      <c r="F288" s="26">
        <f>F289</f>
        <v>245000</v>
      </c>
      <c r="G288" s="26">
        <f>G289</f>
        <v>245000</v>
      </c>
    </row>
    <row r="289" spans="1:7" ht="24">
      <c r="A289" s="43" t="s">
        <v>63</v>
      </c>
      <c r="B289" s="4" t="s">
        <v>6</v>
      </c>
      <c r="C289" s="5" t="s">
        <v>292</v>
      </c>
      <c r="D289" s="5" t="s">
        <v>280</v>
      </c>
      <c r="E289" s="5" t="s">
        <v>55</v>
      </c>
      <c r="F289" s="28">
        <f>F290</f>
        <v>245000</v>
      </c>
      <c r="G289" s="28">
        <f>G290</f>
        <v>245000</v>
      </c>
    </row>
    <row r="290" spans="1:7" ht="24">
      <c r="A290" s="43" t="s">
        <v>64</v>
      </c>
      <c r="B290" s="4" t="s">
        <v>6</v>
      </c>
      <c r="C290" s="5" t="s">
        <v>292</v>
      </c>
      <c r="D290" s="5" t="s">
        <v>280</v>
      </c>
      <c r="E290" s="5" t="s">
        <v>56</v>
      </c>
      <c r="F290" s="29">
        <v>245000</v>
      </c>
      <c r="G290" s="29">
        <v>245000</v>
      </c>
    </row>
    <row r="291" spans="1:7" ht="24">
      <c r="A291" s="30" t="s">
        <v>192</v>
      </c>
      <c r="B291" s="52" t="s">
        <v>6</v>
      </c>
      <c r="C291" s="53" t="s">
        <v>292</v>
      </c>
      <c r="D291" s="53" t="s">
        <v>193</v>
      </c>
      <c r="E291" s="5"/>
      <c r="F291" s="26">
        <f>F292</f>
        <v>2523000</v>
      </c>
      <c r="G291" s="26">
        <f>G292</f>
        <v>2523000</v>
      </c>
    </row>
    <row r="292" spans="1:7" ht="24">
      <c r="A292" s="51" t="s">
        <v>194</v>
      </c>
      <c r="B292" s="52" t="s">
        <v>6</v>
      </c>
      <c r="C292" s="53" t="s">
        <v>292</v>
      </c>
      <c r="D292" s="53" t="s">
        <v>223</v>
      </c>
      <c r="E292" s="5"/>
      <c r="F292" s="26">
        <f>F293+F298</f>
        <v>2523000</v>
      </c>
      <c r="G292" s="26">
        <f>G293+G298</f>
        <v>2523000</v>
      </c>
    </row>
    <row r="293" spans="1:7" ht="12">
      <c r="A293" s="14" t="s">
        <v>195</v>
      </c>
      <c r="B293" s="52" t="s">
        <v>6</v>
      </c>
      <c r="C293" s="53" t="s">
        <v>292</v>
      </c>
      <c r="D293" s="53" t="s">
        <v>281</v>
      </c>
      <c r="E293" s="5"/>
      <c r="F293" s="26">
        <f>F294+F296</f>
        <v>523000</v>
      </c>
      <c r="G293" s="26">
        <f>G294+G296</f>
        <v>523000</v>
      </c>
    </row>
    <row r="294" spans="1:7" ht="24">
      <c r="A294" s="43" t="s">
        <v>63</v>
      </c>
      <c r="B294" s="4" t="s">
        <v>6</v>
      </c>
      <c r="C294" s="5" t="s">
        <v>292</v>
      </c>
      <c r="D294" s="5" t="s">
        <v>281</v>
      </c>
      <c r="E294" s="5" t="s">
        <v>55</v>
      </c>
      <c r="F294" s="28">
        <f>F295</f>
        <v>352000</v>
      </c>
      <c r="G294" s="28">
        <f>G295</f>
        <v>352000</v>
      </c>
    </row>
    <row r="295" spans="1:7" ht="24">
      <c r="A295" s="43" t="s">
        <v>64</v>
      </c>
      <c r="B295" s="4" t="s">
        <v>6</v>
      </c>
      <c r="C295" s="5" t="s">
        <v>292</v>
      </c>
      <c r="D295" s="5" t="s">
        <v>281</v>
      </c>
      <c r="E295" s="5" t="s">
        <v>56</v>
      </c>
      <c r="F295" s="29">
        <v>352000</v>
      </c>
      <c r="G295" s="29">
        <v>352000</v>
      </c>
    </row>
    <row r="296" spans="1:7" ht="12">
      <c r="A296" s="48" t="s">
        <v>96</v>
      </c>
      <c r="B296" s="5" t="s">
        <v>6</v>
      </c>
      <c r="C296" s="5" t="s">
        <v>292</v>
      </c>
      <c r="D296" s="5" t="s">
        <v>281</v>
      </c>
      <c r="E296" s="5" t="s">
        <v>95</v>
      </c>
      <c r="F296" s="28">
        <f>F297</f>
        <v>171000</v>
      </c>
      <c r="G296" s="28">
        <f>G297</f>
        <v>171000</v>
      </c>
    </row>
    <row r="297" spans="1:7" ht="12">
      <c r="A297" s="48" t="s">
        <v>97</v>
      </c>
      <c r="B297" s="5" t="s">
        <v>6</v>
      </c>
      <c r="C297" s="5" t="s">
        <v>292</v>
      </c>
      <c r="D297" s="5" t="s">
        <v>281</v>
      </c>
      <c r="E297" s="5" t="s">
        <v>94</v>
      </c>
      <c r="F297" s="29">
        <v>171000</v>
      </c>
      <c r="G297" s="29">
        <v>171000</v>
      </c>
    </row>
    <row r="298" spans="1:7" ht="12">
      <c r="A298" s="51" t="s">
        <v>205</v>
      </c>
      <c r="B298" s="52" t="s">
        <v>6</v>
      </c>
      <c r="C298" s="53" t="s">
        <v>292</v>
      </c>
      <c r="D298" s="53" t="s">
        <v>282</v>
      </c>
      <c r="E298" s="53"/>
      <c r="F298" s="26">
        <f>F299</f>
        <v>2000000</v>
      </c>
      <c r="G298" s="26">
        <f>G299</f>
        <v>2000000</v>
      </c>
    </row>
    <row r="299" spans="1:7" ht="24">
      <c r="A299" s="43" t="s">
        <v>63</v>
      </c>
      <c r="B299" s="4" t="s">
        <v>6</v>
      </c>
      <c r="C299" s="5" t="s">
        <v>292</v>
      </c>
      <c r="D299" s="5" t="s">
        <v>282</v>
      </c>
      <c r="E299" s="5" t="s">
        <v>55</v>
      </c>
      <c r="F299" s="28">
        <f>F300</f>
        <v>2000000</v>
      </c>
      <c r="G299" s="28">
        <f>G300</f>
        <v>2000000</v>
      </c>
    </row>
    <row r="300" spans="1:7" ht="24">
      <c r="A300" s="43" t="s">
        <v>64</v>
      </c>
      <c r="B300" s="4" t="s">
        <v>6</v>
      </c>
      <c r="C300" s="5" t="s">
        <v>292</v>
      </c>
      <c r="D300" s="5" t="s">
        <v>282</v>
      </c>
      <c r="E300" s="5" t="s">
        <v>56</v>
      </c>
      <c r="F300" s="29">
        <v>2000000</v>
      </c>
      <c r="G300" s="29">
        <v>2000000</v>
      </c>
    </row>
    <row r="301" spans="1:7" ht="12">
      <c r="A301" s="1" t="s">
        <v>44</v>
      </c>
      <c r="B301" s="2" t="s">
        <v>6</v>
      </c>
      <c r="C301" s="3" t="s">
        <v>45</v>
      </c>
      <c r="D301" s="9"/>
      <c r="E301" s="9"/>
      <c r="F301" s="25">
        <f aca="true" t="shared" si="17" ref="F301:G303">F302</f>
        <v>5597000</v>
      </c>
      <c r="G301" s="25">
        <f t="shared" si="17"/>
        <v>5785000</v>
      </c>
    </row>
    <row r="302" spans="1:7" ht="12">
      <c r="A302" s="38" t="s">
        <v>92</v>
      </c>
      <c r="B302" s="12" t="s">
        <v>6</v>
      </c>
      <c r="C302" s="13" t="s">
        <v>46</v>
      </c>
      <c r="D302" s="8"/>
      <c r="E302" s="8"/>
      <c r="F302" s="32">
        <f t="shared" si="17"/>
        <v>5597000</v>
      </c>
      <c r="G302" s="32">
        <f t="shared" si="17"/>
        <v>5785000</v>
      </c>
    </row>
    <row r="303" spans="1:7" ht="36">
      <c r="A303" s="30" t="s">
        <v>74</v>
      </c>
      <c r="B303" s="52" t="s">
        <v>6</v>
      </c>
      <c r="C303" s="53" t="s">
        <v>46</v>
      </c>
      <c r="D303" s="53" t="s">
        <v>199</v>
      </c>
      <c r="E303" s="5"/>
      <c r="F303" s="26">
        <f t="shared" si="17"/>
        <v>5597000</v>
      </c>
      <c r="G303" s="26">
        <f t="shared" si="17"/>
        <v>5785000</v>
      </c>
    </row>
    <row r="304" spans="1:7" ht="36">
      <c r="A304" s="62" t="s">
        <v>264</v>
      </c>
      <c r="B304" s="52" t="s">
        <v>6</v>
      </c>
      <c r="C304" s="53" t="s">
        <v>46</v>
      </c>
      <c r="D304" s="53" t="s">
        <v>200</v>
      </c>
      <c r="E304" s="5"/>
      <c r="F304" s="26">
        <f>+F315+F312+F305</f>
        <v>5597000</v>
      </c>
      <c r="G304" s="26">
        <f>+G315+G312+G305</f>
        <v>5785000</v>
      </c>
    </row>
    <row r="305" spans="1:7" ht="24">
      <c r="A305" s="50" t="s">
        <v>79</v>
      </c>
      <c r="B305" s="52" t="s">
        <v>6</v>
      </c>
      <c r="C305" s="53" t="s">
        <v>46</v>
      </c>
      <c r="D305" s="53" t="s">
        <v>203</v>
      </c>
      <c r="E305" s="53"/>
      <c r="F305" s="26">
        <f>F306+F308+F310</f>
        <v>5020000</v>
      </c>
      <c r="G305" s="26">
        <f>G306+G308+G310</f>
        <v>5208000</v>
      </c>
    </row>
    <row r="306" spans="1:7" ht="48">
      <c r="A306" s="6" t="s">
        <v>80</v>
      </c>
      <c r="B306" s="4" t="s">
        <v>6</v>
      </c>
      <c r="C306" s="5" t="s">
        <v>46</v>
      </c>
      <c r="D306" s="5" t="s">
        <v>203</v>
      </c>
      <c r="E306" s="5" t="s">
        <v>52</v>
      </c>
      <c r="F306" s="28">
        <f>F307</f>
        <v>4730000</v>
      </c>
      <c r="G306" s="28">
        <f>G307</f>
        <v>4918000</v>
      </c>
    </row>
    <row r="307" spans="1:7" ht="12">
      <c r="A307" s="6" t="s">
        <v>81</v>
      </c>
      <c r="B307" s="4" t="s">
        <v>6</v>
      </c>
      <c r="C307" s="5" t="s">
        <v>46</v>
      </c>
      <c r="D307" s="5" t="s">
        <v>203</v>
      </c>
      <c r="E307" s="5" t="s">
        <v>82</v>
      </c>
      <c r="F307" s="29">
        <v>4730000</v>
      </c>
      <c r="G307" s="29">
        <v>4918000</v>
      </c>
    </row>
    <row r="308" spans="1:7" ht="24">
      <c r="A308" s="43" t="s">
        <v>63</v>
      </c>
      <c r="B308" s="4" t="s">
        <v>6</v>
      </c>
      <c r="C308" s="5" t="s">
        <v>46</v>
      </c>
      <c r="D308" s="5" t="s">
        <v>203</v>
      </c>
      <c r="E308" s="5" t="s">
        <v>55</v>
      </c>
      <c r="F308" s="63">
        <f>F309</f>
        <v>285000</v>
      </c>
      <c r="G308" s="63">
        <f>G309</f>
        <v>285000</v>
      </c>
    </row>
    <row r="309" spans="1:7" ht="24">
      <c r="A309" s="43" t="s">
        <v>64</v>
      </c>
      <c r="B309" s="4" t="s">
        <v>6</v>
      </c>
      <c r="C309" s="5" t="s">
        <v>46</v>
      </c>
      <c r="D309" s="5" t="s">
        <v>203</v>
      </c>
      <c r="E309" s="5" t="s">
        <v>56</v>
      </c>
      <c r="F309" s="29">
        <v>285000</v>
      </c>
      <c r="G309" s="29">
        <v>285000</v>
      </c>
    </row>
    <row r="310" spans="1:7" ht="12">
      <c r="A310" s="43" t="s">
        <v>47</v>
      </c>
      <c r="B310" s="4" t="s">
        <v>6</v>
      </c>
      <c r="C310" s="5" t="s">
        <v>46</v>
      </c>
      <c r="D310" s="5" t="s">
        <v>203</v>
      </c>
      <c r="E310" s="5">
        <v>800</v>
      </c>
      <c r="F310" s="63">
        <f>F311</f>
        <v>5000</v>
      </c>
      <c r="G310" s="63">
        <f>G311</f>
        <v>5000</v>
      </c>
    </row>
    <row r="311" spans="1:7" ht="12">
      <c r="A311" s="43" t="s">
        <v>65</v>
      </c>
      <c r="B311" s="4" t="s">
        <v>6</v>
      </c>
      <c r="C311" s="5" t="s">
        <v>46</v>
      </c>
      <c r="D311" s="5" t="s">
        <v>203</v>
      </c>
      <c r="E311" s="5" t="s">
        <v>58</v>
      </c>
      <c r="F311" s="29">
        <v>5000</v>
      </c>
      <c r="G311" s="29">
        <v>5000</v>
      </c>
    </row>
    <row r="312" spans="1:7" ht="12">
      <c r="A312" s="51" t="s">
        <v>266</v>
      </c>
      <c r="B312" s="52" t="s">
        <v>6</v>
      </c>
      <c r="C312" s="53" t="s">
        <v>46</v>
      </c>
      <c r="D312" s="53" t="s">
        <v>265</v>
      </c>
      <c r="E312" s="53"/>
      <c r="F312" s="26">
        <f aca="true" t="shared" si="18" ref="F312:G316">F313</f>
        <v>127000</v>
      </c>
      <c r="G312" s="26">
        <f t="shared" si="18"/>
        <v>127000</v>
      </c>
    </row>
    <row r="313" spans="1:7" ht="24">
      <c r="A313" s="43" t="s">
        <v>63</v>
      </c>
      <c r="B313" s="4" t="s">
        <v>6</v>
      </c>
      <c r="C313" s="5" t="s">
        <v>46</v>
      </c>
      <c r="D313" s="5" t="s">
        <v>265</v>
      </c>
      <c r="E313" s="5" t="s">
        <v>55</v>
      </c>
      <c r="F313" s="28">
        <f t="shared" si="18"/>
        <v>127000</v>
      </c>
      <c r="G313" s="28">
        <f t="shared" si="18"/>
        <v>127000</v>
      </c>
    </row>
    <row r="314" spans="1:7" ht="24">
      <c r="A314" s="43" t="s">
        <v>64</v>
      </c>
      <c r="B314" s="4" t="s">
        <v>6</v>
      </c>
      <c r="C314" s="5" t="s">
        <v>46</v>
      </c>
      <c r="D314" s="5" t="s">
        <v>265</v>
      </c>
      <c r="E314" s="5" t="s">
        <v>56</v>
      </c>
      <c r="F314" s="29">
        <v>127000</v>
      </c>
      <c r="G314" s="29">
        <v>127000</v>
      </c>
    </row>
    <row r="315" spans="1:7" ht="24">
      <c r="A315" s="50" t="s">
        <v>227</v>
      </c>
      <c r="B315" s="52" t="s">
        <v>6</v>
      </c>
      <c r="C315" s="53" t="s">
        <v>46</v>
      </c>
      <c r="D315" s="53" t="s">
        <v>202</v>
      </c>
      <c r="E315" s="5"/>
      <c r="F315" s="26">
        <f t="shared" si="18"/>
        <v>450000</v>
      </c>
      <c r="G315" s="26">
        <f t="shared" si="18"/>
        <v>450000</v>
      </c>
    </row>
    <row r="316" spans="1:7" ht="24">
      <c r="A316" s="43" t="s">
        <v>63</v>
      </c>
      <c r="B316" s="4" t="s">
        <v>6</v>
      </c>
      <c r="C316" s="5" t="s">
        <v>46</v>
      </c>
      <c r="D316" s="5" t="s">
        <v>202</v>
      </c>
      <c r="E316" s="5" t="s">
        <v>55</v>
      </c>
      <c r="F316" s="28">
        <f t="shared" si="18"/>
        <v>450000</v>
      </c>
      <c r="G316" s="28">
        <f t="shared" si="18"/>
        <v>450000</v>
      </c>
    </row>
    <row r="317" spans="1:7" ht="24">
      <c r="A317" s="43" t="s">
        <v>64</v>
      </c>
      <c r="B317" s="4" t="s">
        <v>6</v>
      </c>
      <c r="C317" s="5" t="s">
        <v>46</v>
      </c>
      <c r="D317" s="5" t="s">
        <v>202</v>
      </c>
      <c r="E317" s="5" t="s">
        <v>56</v>
      </c>
      <c r="F317" s="29">
        <v>450000</v>
      </c>
      <c r="G317" s="29">
        <v>450000</v>
      </c>
    </row>
  </sheetData>
  <sheetProtection/>
  <mergeCells count="2">
    <mergeCell ref="A7:G7"/>
    <mergeCell ref="D3:G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30"/>
  <sheetViews>
    <sheetView zoomScaleSheetLayoutView="100" zoomScalePageLayoutView="0" workbookViewId="0" topLeftCell="A1">
      <selection activeCell="B4" sqref="B4"/>
    </sheetView>
  </sheetViews>
  <sheetFormatPr defaultColWidth="9.140625" defaultRowHeight="15"/>
  <cols>
    <col min="1" max="1" width="49.00390625" style="19" customWidth="1"/>
    <col min="2" max="2" width="11.140625" style="19" customWidth="1"/>
    <col min="3" max="3" width="11.140625" style="19" bestFit="1" customWidth="1"/>
    <col min="4" max="4" width="13.421875" style="19" customWidth="1"/>
    <col min="5" max="5" width="13.28125" style="19" customWidth="1"/>
    <col min="6" max="7" width="10.8515625" style="19" bestFit="1" customWidth="1"/>
    <col min="8" max="241" width="9.140625" style="19" customWidth="1"/>
    <col min="242" max="242" width="37.7109375" style="19" customWidth="1"/>
    <col min="243" max="243" width="7.57421875" style="19" customWidth="1"/>
    <col min="244" max="245" width="9.00390625" style="19" customWidth="1"/>
    <col min="246" max="246" width="6.421875" style="19" customWidth="1"/>
    <col min="247" max="247" width="9.28125" style="19" customWidth="1"/>
    <col min="248" max="248" width="11.00390625" style="19" customWidth="1"/>
    <col min="249" max="249" width="9.8515625" style="19" customWidth="1"/>
    <col min="250" max="252" width="0" style="19" hidden="1" customWidth="1"/>
    <col min="253" max="16384" width="9.140625" style="19" customWidth="1"/>
  </cols>
  <sheetData>
    <row r="2" spans="2:4" ht="12">
      <c r="B2" s="19" t="s">
        <v>284</v>
      </c>
      <c r="D2" s="20"/>
    </row>
    <row r="3" spans="2:5" ht="12" customHeight="1">
      <c r="B3" s="115" t="s">
        <v>244</v>
      </c>
      <c r="C3" s="115"/>
      <c r="D3" s="115"/>
      <c r="E3" s="115"/>
    </row>
    <row r="4" spans="2:4" ht="12">
      <c r="B4" s="19" t="s">
        <v>367</v>
      </c>
      <c r="D4" s="20"/>
    </row>
    <row r="5" ht="12">
      <c r="D5" s="20"/>
    </row>
    <row r="6" spans="1:5" ht="59.25" customHeight="1">
      <c r="A6" s="117" t="s">
        <v>338</v>
      </c>
      <c r="B6" s="117"/>
      <c r="C6" s="117"/>
      <c r="D6" s="117"/>
      <c r="E6" s="117"/>
    </row>
    <row r="7" ht="12">
      <c r="A7" s="21"/>
    </row>
    <row r="8" ht="12">
      <c r="E8" s="22" t="s">
        <v>93</v>
      </c>
    </row>
    <row r="9" spans="1:5" ht="36">
      <c r="A9" s="23" t="s">
        <v>0</v>
      </c>
      <c r="B9" s="24" t="s">
        <v>1</v>
      </c>
      <c r="C9" s="24" t="s">
        <v>2</v>
      </c>
      <c r="D9" s="24" t="s">
        <v>3</v>
      </c>
      <c r="E9" s="24" t="s">
        <v>326</v>
      </c>
    </row>
    <row r="10" spans="1:5" ht="12">
      <c r="A10" s="23">
        <v>1</v>
      </c>
      <c r="B10" s="23">
        <v>2</v>
      </c>
      <c r="C10" s="23">
        <v>3</v>
      </c>
      <c r="D10" s="23">
        <v>4</v>
      </c>
      <c r="E10" s="23">
        <v>5</v>
      </c>
    </row>
    <row r="11" spans="1:5" ht="36">
      <c r="A11" s="49" t="s">
        <v>102</v>
      </c>
      <c r="B11" s="18"/>
      <c r="C11" s="18"/>
      <c r="D11" s="18"/>
      <c r="E11" s="18"/>
    </row>
    <row r="12" spans="1:5" ht="12">
      <c r="A12" s="39" t="s">
        <v>4</v>
      </c>
      <c r="B12" s="40"/>
      <c r="C12" s="40"/>
      <c r="D12" s="40"/>
      <c r="E12" s="26">
        <f>E13+E33+E86+E95+E127+E158+E247+E260+E277+E307+E324</f>
        <v>157367379.87</v>
      </c>
    </row>
    <row r="13" spans="1:5" ht="12">
      <c r="A13" s="1" t="s">
        <v>5</v>
      </c>
      <c r="B13" s="3" t="s">
        <v>7</v>
      </c>
      <c r="C13" s="47"/>
      <c r="D13" s="47"/>
      <c r="E13" s="25">
        <f>E14+E19+E38+E44</f>
        <v>27889082</v>
      </c>
    </row>
    <row r="14" spans="1:5" ht="36">
      <c r="A14" s="41" t="s">
        <v>49</v>
      </c>
      <c r="B14" s="12" t="s">
        <v>8</v>
      </c>
      <c r="C14" s="15"/>
      <c r="D14" s="15"/>
      <c r="E14" s="32">
        <f>+E15</f>
        <v>1931004</v>
      </c>
    </row>
    <row r="15" spans="1:5" ht="36">
      <c r="A15" s="30" t="s">
        <v>50</v>
      </c>
      <c r="B15" s="52" t="s">
        <v>8</v>
      </c>
      <c r="C15" s="52" t="s">
        <v>123</v>
      </c>
      <c r="D15" s="52"/>
      <c r="E15" s="26">
        <f>E16</f>
        <v>1931004</v>
      </c>
    </row>
    <row r="16" spans="1:5" ht="24">
      <c r="A16" s="51" t="s">
        <v>9</v>
      </c>
      <c r="B16" s="52" t="s">
        <v>8</v>
      </c>
      <c r="C16" s="52" t="s">
        <v>123</v>
      </c>
      <c r="D16" s="52"/>
      <c r="E16" s="26">
        <f>E17</f>
        <v>1931004</v>
      </c>
    </row>
    <row r="17" spans="1:5" ht="48">
      <c r="A17" s="43" t="s">
        <v>83</v>
      </c>
      <c r="B17" s="4" t="s">
        <v>8</v>
      </c>
      <c r="C17" s="4" t="s">
        <v>123</v>
      </c>
      <c r="D17" s="4" t="s">
        <v>52</v>
      </c>
      <c r="E17" s="28">
        <f>E18</f>
        <v>1931004</v>
      </c>
    </row>
    <row r="18" spans="1:5" ht="24">
      <c r="A18" s="45" t="s">
        <v>89</v>
      </c>
      <c r="B18" s="4" t="s">
        <v>8</v>
      </c>
      <c r="C18" s="4" t="s">
        <v>123</v>
      </c>
      <c r="D18" s="4" t="s">
        <v>54</v>
      </c>
      <c r="E18" s="29">
        <v>1931004</v>
      </c>
    </row>
    <row r="19" spans="1:5" ht="36">
      <c r="A19" s="38" t="s">
        <v>10</v>
      </c>
      <c r="B19" s="12" t="s">
        <v>11</v>
      </c>
      <c r="C19" s="15"/>
      <c r="D19" s="15"/>
      <c r="E19" s="32">
        <f>E29+E20</f>
        <v>12329983</v>
      </c>
    </row>
    <row r="20" spans="1:5" ht="36">
      <c r="A20" s="30" t="s">
        <v>231</v>
      </c>
      <c r="B20" s="52" t="s">
        <v>11</v>
      </c>
      <c r="C20" s="52" t="s">
        <v>124</v>
      </c>
      <c r="D20" s="52"/>
      <c r="E20" s="26">
        <f>E21</f>
        <v>11062429</v>
      </c>
    </row>
    <row r="21" spans="1:5" ht="24">
      <c r="A21" s="51" t="s">
        <v>122</v>
      </c>
      <c r="B21" s="53" t="s">
        <v>11</v>
      </c>
      <c r="C21" s="52" t="s">
        <v>125</v>
      </c>
      <c r="D21" s="52"/>
      <c r="E21" s="26">
        <f>E22</f>
        <v>11062429</v>
      </c>
    </row>
    <row r="22" spans="1:5" ht="12">
      <c r="A22" s="51" t="s">
        <v>51</v>
      </c>
      <c r="B22" s="52" t="s">
        <v>11</v>
      </c>
      <c r="C22" s="52" t="s">
        <v>126</v>
      </c>
      <c r="D22" s="52"/>
      <c r="E22" s="26">
        <f>E23+E25+E27</f>
        <v>11062429</v>
      </c>
    </row>
    <row r="23" spans="1:5" ht="48">
      <c r="A23" s="44" t="s">
        <v>83</v>
      </c>
      <c r="B23" s="4" t="s">
        <v>11</v>
      </c>
      <c r="C23" s="4" t="s">
        <v>126</v>
      </c>
      <c r="D23" s="4" t="s">
        <v>52</v>
      </c>
      <c r="E23" s="28">
        <f>E24</f>
        <v>8752889</v>
      </c>
    </row>
    <row r="24" spans="1:5" ht="24">
      <c r="A24" s="45" t="s">
        <v>89</v>
      </c>
      <c r="B24" s="4" t="s">
        <v>11</v>
      </c>
      <c r="C24" s="4" t="s">
        <v>126</v>
      </c>
      <c r="D24" s="4" t="s">
        <v>54</v>
      </c>
      <c r="E24" s="29">
        <v>8752889</v>
      </c>
    </row>
    <row r="25" spans="1:5" ht="24">
      <c r="A25" s="43" t="s">
        <v>63</v>
      </c>
      <c r="B25" s="4" t="s">
        <v>11</v>
      </c>
      <c r="C25" s="4" t="s">
        <v>126</v>
      </c>
      <c r="D25" s="4" t="s">
        <v>55</v>
      </c>
      <c r="E25" s="28">
        <f>E26</f>
        <v>2308540</v>
      </c>
    </row>
    <row r="26" spans="1:5" ht="24">
      <c r="A26" s="43" t="s">
        <v>64</v>
      </c>
      <c r="B26" s="4" t="s">
        <v>11</v>
      </c>
      <c r="C26" s="4" t="s">
        <v>126</v>
      </c>
      <c r="D26" s="4" t="s">
        <v>56</v>
      </c>
      <c r="E26" s="29">
        <v>2308540</v>
      </c>
    </row>
    <row r="27" spans="1:5" ht="12">
      <c r="A27" s="45" t="s">
        <v>47</v>
      </c>
      <c r="B27" s="4" t="s">
        <v>11</v>
      </c>
      <c r="C27" s="4" t="s">
        <v>126</v>
      </c>
      <c r="D27" s="4" t="s">
        <v>57</v>
      </c>
      <c r="E27" s="28">
        <f>E28</f>
        <v>1000</v>
      </c>
    </row>
    <row r="28" spans="1:5" ht="12">
      <c r="A28" s="45" t="s">
        <v>65</v>
      </c>
      <c r="B28" s="4" t="s">
        <v>11</v>
      </c>
      <c r="C28" s="4" t="s">
        <v>126</v>
      </c>
      <c r="D28" s="4" t="s">
        <v>58</v>
      </c>
      <c r="E28" s="29">
        <v>1000</v>
      </c>
    </row>
    <row r="29" spans="1:5" ht="12">
      <c r="A29" s="30" t="s">
        <v>59</v>
      </c>
      <c r="B29" s="52" t="s">
        <v>11</v>
      </c>
      <c r="C29" s="52" t="s">
        <v>127</v>
      </c>
      <c r="D29" s="52"/>
      <c r="E29" s="26">
        <f>E30</f>
        <v>1267554</v>
      </c>
    </row>
    <row r="30" spans="1:5" ht="24">
      <c r="A30" s="51" t="s">
        <v>60</v>
      </c>
      <c r="B30" s="52" t="s">
        <v>11</v>
      </c>
      <c r="C30" s="52" t="s">
        <v>128</v>
      </c>
      <c r="D30" s="52"/>
      <c r="E30" s="26">
        <f>E31</f>
        <v>1267554</v>
      </c>
    </row>
    <row r="31" spans="1:5" ht="48">
      <c r="A31" s="44" t="s">
        <v>83</v>
      </c>
      <c r="B31" s="4" t="s">
        <v>11</v>
      </c>
      <c r="C31" s="4" t="s">
        <v>128</v>
      </c>
      <c r="D31" s="4" t="s">
        <v>52</v>
      </c>
      <c r="E31" s="28">
        <f>E32</f>
        <v>1267554</v>
      </c>
    </row>
    <row r="32" spans="1:5" ht="24">
      <c r="A32" s="45" t="s">
        <v>78</v>
      </c>
      <c r="B32" s="4" t="s">
        <v>11</v>
      </c>
      <c r="C32" s="4" t="s">
        <v>128</v>
      </c>
      <c r="D32" s="4" t="s">
        <v>54</v>
      </c>
      <c r="E32" s="29">
        <v>1267554</v>
      </c>
    </row>
    <row r="33" spans="1:5" ht="12">
      <c r="A33" s="11" t="s">
        <v>99</v>
      </c>
      <c r="B33" s="13" t="s">
        <v>101</v>
      </c>
      <c r="C33" s="8"/>
      <c r="D33" s="55"/>
      <c r="E33" s="32">
        <f>E34</f>
        <v>1000000</v>
      </c>
    </row>
    <row r="34" spans="1:5" ht="12">
      <c r="A34" s="30" t="s">
        <v>99</v>
      </c>
      <c r="B34" s="52" t="s">
        <v>101</v>
      </c>
      <c r="C34" s="52" t="s">
        <v>129</v>
      </c>
      <c r="D34" s="52"/>
      <c r="E34" s="26">
        <f>E35</f>
        <v>1000000</v>
      </c>
    </row>
    <row r="35" spans="1:5" ht="12">
      <c r="A35" s="57" t="s">
        <v>100</v>
      </c>
      <c r="B35" s="52" t="s">
        <v>101</v>
      </c>
      <c r="C35" s="52" t="s">
        <v>130</v>
      </c>
      <c r="D35" s="52"/>
      <c r="E35" s="26">
        <f>E36</f>
        <v>1000000</v>
      </c>
    </row>
    <row r="36" spans="1:5" ht="12">
      <c r="A36" s="61" t="s">
        <v>254</v>
      </c>
      <c r="B36" s="4" t="s">
        <v>101</v>
      </c>
      <c r="C36" s="4" t="s">
        <v>130</v>
      </c>
      <c r="D36" s="4" t="s">
        <v>57</v>
      </c>
      <c r="E36" s="28">
        <f>E37</f>
        <v>1000000</v>
      </c>
    </row>
    <row r="37" spans="1:5" ht="12">
      <c r="A37" s="61" t="s">
        <v>252</v>
      </c>
      <c r="B37" s="4" t="s">
        <v>101</v>
      </c>
      <c r="C37" s="4" t="s">
        <v>130</v>
      </c>
      <c r="D37" s="4" t="s">
        <v>253</v>
      </c>
      <c r="E37" s="29">
        <v>1000000</v>
      </c>
    </row>
    <row r="38" spans="1:5" ht="12">
      <c r="A38" s="11" t="s">
        <v>12</v>
      </c>
      <c r="B38" s="13" t="s">
        <v>13</v>
      </c>
      <c r="C38" s="8"/>
      <c r="D38" s="55"/>
      <c r="E38" s="32">
        <f>E39</f>
        <v>400000</v>
      </c>
    </row>
    <row r="39" spans="1:5" ht="36">
      <c r="A39" s="30" t="s">
        <v>331</v>
      </c>
      <c r="B39" s="52" t="s">
        <v>13</v>
      </c>
      <c r="C39" s="52" t="s">
        <v>132</v>
      </c>
      <c r="D39" s="4"/>
      <c r="E39" s="26">
        <f>E40</f>
        <v>400000</v>
      </c>
    </row>
    <row r="40" spans="1:5" ht="24">
      <c r="A40" s="14" t="s">
        <v>131</v>
      </c>
      <c r="B40" s="52" t="s">
        <v>13</v>
      </c>
      <c r="C40" s="52" t="s">
        <v>133</v>
      </c>
      <c r="D40" s="4"/>
      <c r="E40" s="26">
        <f>E41</f>
        <v>400000</v>
      </c>
    </row>
    <row r="41" spans="1:5" ht="12">
      <c r="A41" s="14" t="s">
        <v>61</v>
      </c>
      <c r="B41" s="52" t="s">
        <v>13</v>
      </c>
      <c r="C41" s="52" t="s">
        <v>222</v>
      </c>
      <c r="D41" s="52"/>
      <c r="E41" s="26">
        <f>E42</f>
        <v>400000</v>
      </c>
    </row>
    <row r="42" spans="1:5" ht="12">
      <c r="A42" s="7" t="s">
        <v>47</v>
      </c>
      <c r="B42" s="4" t="s">
        <v>13</v>
      </c>
      <c r="C42" s="4" t="s">
        <v>222</v>
      </c>
      <c r="D42" s="4">
        <v>800</v>
      </c>
      <c r="E42" s="28">
        <f>E43</f>
        <v>400000</v>
      </c>
    </row>
    <row r="43" spans="1:5" ht="12">
      <c r="A43" s="7" t="s">
        <v>62</v>
      </c>
      <c r="B43" s="4" t="s">
        <v>13</v>
      </c>
      <c r="C43" s="4" t="s">
        <v>222</v>
      </c>
      <c r="D43" s="4">
        <v>870</v>
      </c>
      <c r="E43" s="29">
        <v>400000</v>
      </c>
    </row>
    <row r="44" spans="1:5" ht="12">
      <c r="A44" s="11" t="s">
        <v>14</v>
      </c>
      <c r="B44" s="13" t="s">
        <v>15</v>
      </c>
      <c r="C44" s="15"/>
      <c r="D44" s="15"/>
      <c r="E44" s="32">
        <f>+E55+E60+E45+E73+E78</f>
        <v>13228095</v>
      </c>
    </row>
    <row r="45" spans="1:5" ht="36">
      <c r="A45" s="30" t="s">
        <v>67</v>
      </c>
      <c r="B45" s="52" t="s">
        <v>15</v>
      </c>
      <c r="C45" s="52" t="s">
        <v>135</v>
      </c>
      <c r="D45" s="4"/>
      <c r="E45" s="26">
        <f>E46</f>
        <v>8897095</v>
      </c>
    </row>
    <row r="46" spans="1:5" ht="36">
      <c r="A46" s="59" t="s">
        <v>134</v>
      </c>
      <c r="B46" s="52" t="s">
        <v>15</v>
      </c>
      <c r="C46" s="52" t="s">
        <v>136</v>
      </c>
      <c r="D46" s="4"/>
      <c r="E46" s="26">
        <f>E47+E52</f>
        <v>8897095</v>
      </c>
    </row>
    <row r="47" spans="1:5" ht="36">
      <c r="A47" s="59" t="s">
        <v>84</v>
      </c>
      <c r="B47" s="52" t="s">
        <v>15</v>
      </c>
      <c r="C47" s="52" t="s">
        <v>137</v>
      </c>
      <c r="D47" s="52"/>
      <c r="E47" s="26">
        <f>E48+E50</f>
        <v>8747095</v>
      </c>
    </row>
    <row r="48" spans="1:5" ht="48">
      <c r="A48" s="44" t="s">
        <v>83</v>
      </c>
      <c r="B48" s="4" t="s">
        <v>15</v>
      </c>
      <c r="C48" s="4" t="s">
        <v>137</v>
      </c>
      <c r="D48" s="4" t="s">
        <v>52</v>
      </c>
      <c r="E48" s="28">
        <f>E49</f>
        <v>8702095</v>
      </c>
    </row>
    <row r="49" spans="1:5" ht="24">
      <c r="A49" s="44" t="s">
        <v>53</v>
      </c>
      <c r="B49" s="4" t="s">
        <v>15</v>
      </c>
      <c r="C49" s="4" t="s">
        <v>137</v>
      </c>
      <c r="D49" s="4" t="s">
        <v>54</v>
      </c>
      <c r="E49" s="29">
        <v>8702095</v>
      </c>
    </row>
    <row r="50" spans="1:5" ht="24">
      <c r="A50" s="43" t="s">
        <v>63</v>
      </c>
      <c r="B50" s="4" t="s">
        <v>15</v>
      </c>
      <c r="C50" s="4" t="s">
        <v>137</v>
      </c>
      <c r="D50" s="4" t="s">
        <v>55</v>
      </c>
      <c r="E50" s="28">
        <f>E51</f>
        <v>45000</v>
      </c>
    </row>
    <row r="51" spans="1:5" ht="24">
      <c r="A51" s="43" t="s">
        <v>64</v>
      </c>
      <c r="B51" s="4" t="s">
        <v>15</v>
      </c>
      <c r="C51" s="4" t="s">
        <v>137</v>
      </c>
      <c r="D51" s="4" t="s">
        <v>56</v>
      </c>
      <c r="E51" s="29">
        <v>45000</v>
      </c>
    </row>
    <row r="52" spans="1:5" ht="36">
      <c r="A52" s="60" t="s">
        <v>139</v>
      </c>
      <c r="B52" s="52" t="s">
        <v>15</v>
      </c>
      <c r="C52" s="52" t="s">
        <v>138</v>
      </c>
      <c r="D52" s="52"/>
      <c r="E52" s="26">
        <f>E53</f>
        <v>150000</v>
      </c>
    </row>
    <row r="53" spans="1:5" ht="24">
      <c r="A53" s="43" t="s">
        <v>63</v>
      </c>
      <c r="B53" s="4" t="s">
        <v>15</v>
      </c>
      <c r="C53" s="4" t="s">
        <v>138</v>
      </c>
      <c r="D53" s="4" t="s">
        <v>55</v>
      </c>
      <c r="E53" s="28">
        <f>E54</f>
        <v>150000</v>
      </c>
    </row>
    <row r="54" spans="1:5" ht="24">
      <c r="A54" s="43" t="s">
        <v>64</v>
      </c>
      <c r="B54" s="4" t="s">
        <v>15</v>
      </c>
      <c r="C54" s="4" t="s">
        <v>138</v>
      </c>
      <c r="D54" s="4" t="s">
        <v>56</v>
      </c>
      <c r="E54" s="29">
        <v>150000</v>
      </c>
    </row>
    <row r="55" spans="1:5" ht="36">
      <c r="A55" s="30" t="s">
        <v>66</v>
      </c>
      <c r="B55" s="52" t="s">
        <v>15</v>
      </c>
      <c r="C55" s="52" t="s">
        <v>143</v>
      </c>
      <c r="D55" s="4"/>
      <c r="E55" s="26">
        <f>E56</f>
        <v>866000</v>
      </c>
    </row>
    <row r="56" spans="1:5" ht="24">
      <c r="A56" s="14" t="s">
        <v>141</v>
      </c>
      <c r="B56" s="52" t="s">
        <v>15</v>
      </c>
      <c r="C56" s="52" t="s">
        <v>224</v>
      </c>
      <c r="D56" s="4"/>
      <c r="E56" s="26">
        <f>E57</f>
        <v>866000</v>
      </c>
    </row>
    <row r="57" spans="1:5" ht="12">
      <c r="A57" s="14" t="s">
        <v>225</v>
      </c>
      <c r="B57" s="52" t="s">
        <v>15</v>
      </c>
      <c r="C57" s="52" t="s">
        <v>142</v>
      </c>
      <c r="D57" s="52"/>
      <c r="E57" s="26">
        <f>E58</f>
        <v>866000</v>
      </c>
    </row>
    <row r="58" spans="1:5" ht="24">
      <c r="A58" s="43" t="s">
        <v>63</v>
      </c>
      <c r="B58" s="4" t="s">
        <v>15</v>
      </c>
      <c r="C58" s="4" t="s">
        <v>142</v>
      </c>
      <c r="D58" s="4" t="s">
        <v>55</v>
      </c>
      <c r="E58" s="28">
        <f>E59</f>
        <v>866000</v>
      </c>
    </row>
    <row r="59" spans="1:5" ht="24">
      <c r="A59" s="43" t="s">
        <v>64</v>
      </c>
      <c r="B59" s="4" t="s">
        <v>15</v>
      </c>
      <c r="C59" s="4" t="s">
        <v>142</v>
      </c>
      <c r="D59" s="4" t="s">
        <v>56</v>
      </c>
      <c r="E59" s="29">
        <v>866000</v>
      </c>
    </row>
    <row r="60" spans="1:5" ht="24">
      <c r="A60" s="30" t="s">
        <v>268</v>
      </c>
      <c r="B60" s="52" t="s">
        <v>15</v>
      </c>
      <c r="C60" s="52" t="s">
        <v>171</v>
      </c>
      <c r="D60" s="52"/>
      <c r="E60" s="26">
        <f>E61+E65+E69</f>
        <v>2388000</v>
      </c>
    </row>
    <row r="61" spans="1:5" ht="24">
      <c r="A61" s="51" t="s">
        <v>269</v>
      </c>
      <c r="B61" s="52" t="s">
        <v>15</v>
      </c>
      <c r="C61" s="52" t="s">
        <v>172</v>
      </c>
      <c r="D61" s="52"/>
      <c r="E61" s="26">
        <f>E62</f>
        <v>518000</v>
      </c>
    </row>
    <row r="62" spans="1:5" ht="12">
      <c r="A62" s="51" t="s">
        <v>289</v>
      </c>
      <c r="B62" s="52" t="s">
        <v>15</v>
      </c>
      <c r="C62" s="52" t="s">
        <v>173</v>
      </c>
      <c r="D62" s="52"/>
      <c r="E62" s="26">
        <f>E63</f>
        <v>518000</v>
      </c>
    </row>
    <row r="63" spans="1:5" ht="24">
      <c r="A63" s="43" t="s">
        <v>63</v>
      </c>
      <c r="B63" s="4" t="s">
        <v>15</v>
      </c>
      <c r="C63" s="4" t="s">
        <v>173</v>
      </c>
      <c r="D63" s="4" t="s">
        <v>55</v>
      </c>
      <c r="E63" s="28">
        <f>E64</f>
        <v>518000</v>
      </c>
    </row>
    <row r="64" spans="1:5" ht="24">
      <c r="A64" s="43" t="s">
        <v>64</v>
      </c>
      <c r="B64" s="4" t="s">
        <v>15</v>
      </c>
      <c r="C64" s="4" t="s">
        <v>173</v>
      </c>
      <c r="D64" s="4" t="s">
        <v>56</v>
      </c>
      <c r="E64" s="29">
        <v>518000</v>
      </c>
    </row>
    <row r="65" spans="1:5" ht="24">
      <c r="A65" s="51" t="s">
        <v>270</v>
      </c>
      <c r="B65" s="52" t="s">
        <v>15</v>
      </c>
      <c r="C65" s="52" t="s">
        <v>272</v>
      </c>
      <c r="D65" s="52"/>
      <c r="E65" s="26">
        <f>E66</f>
        <v>500000</v>
      </c>
    </row>
    <row r="66" spans="1:5" ht="12">
      <c r="A66" s="51" t="s">
        <v>276</v>
      </c>
      <c r="B66" s="52" t="s">
        <v>15</v>
      </c>
      <c r="C66" s="52" t="s">
        <v>274</v>
      </c>
      <c r="D66" s="52"/>
      <c r="E66" s="26">
        <f>E67</f>
        <v>500000</v>
      </c>
    </row>
    <row r="67" spans="1:5" ht="24">
      <c r="A67" s="43" t="s">
        <v>63</v>
      </c>
      <c r="B67" s="4" t="s">
        <v>15</v>
      </c>
      <c r="C67" s="4" t="s">
        <v>274</v>
      </c>
      <c r="D67" s="4" t="s">
        <v>55</v>
      </c>
      <c r="E67" s="28">
        <f>E68</f>
        <v>500000</v>
      </c>
    </row>
    <row r="68" spans="1:5" ht="24">
      <c r="A68" s="43" t="s">
        <v>64</v>
      </c>
      <c r="B68" s="4" t="s">
        <v>15</v>
      </c>
      <c r="C68" s="4" t="s">
        <v>274</v>
      </c>
      <c r="D68" s="4" t="s">
        <v>56</v>
      </c>
      <c r="E68" s="29">
        <v>500000</v>
      </c>
    </row>
    <row r="69" spans="1:5" ht="24">
      <c r="A69" s="51" t="s">
        <v>271</v>
      </c>
      <c r="B69" s="52" t="s">
        <v>15</v>
      </c>
      <c r="C69" s="52" t="s">
        <v>273</v>
      </c>
      <c r="D69" s="52"/>
      <c r="E69" s="26">
        <f>E70</f>
        <v>1370000</v>
      </c>
    </row>
    <row r="70" spans="1:5" ht="12">
      <c r="A70" s="51" t="s">
        <v>277</v>
      </c>
      <c r="B70" s="52" t="s">
        <v>15</v>
      </c>
      <c r="C70" s="52" t="s">
        <v>275</v>
      </c>
      <c r="D70" s="52"/>
      <c r="E70" s="26">
        <f>E71</f>
        <v>1370000</v>
      </c>
    </row>
    <row r="71" spans="1:5" ht="24">
      <c r="A71" s="43" t="s">
        <v>63</v>
      </c>
      <c r="B71" s="4" t="s">
        <v>15</v>
      </c>
      <c r="C71" s="4" t="s">
        <v>275</v>
      </c>
      <c r="D71" s="4" t="s">
        <v>55</v>
      </c>
      <c r="E71" s="28">
        <f>E72</f>
        <v>1370000</v>
      </c>
    </row>
    <row r="72" spans="1:5" ht="24">
      <c r="A72" s="43" t="s">
        <v>64</v>
      </c>
      <c r="B72" s="4" t="s">
        <v>15</v>
      </c>
      <c r="C72" s="4" t="s">
        <v>275</v>
      </c>
      <c r="D72" s="4" t="s">
        <v>56</v>
      </c>
      <c r="E72" s="29">
        <v>1370000</v>
      </c>
    </row>
    <row r="73" spans="1:5" ht="36">
      <c r="A73" s="30" t="s">
        <v>72</v>
      </c>
      <c r="B73" s="52" t="s">
        <v>15</v>
      </c>
      <c r="C73" s="52" t="s">
        <v>145</v>
      </c>
      <c r="D73" s="4"/>
      <c r="E73" s="26">
        <f>E74</f>
        <v>792000</v>
      </c>
    </row>
    <row r="74" spans="1:5" ht="36">
      <c r="A74" s="50" t="s">
        <v>207</v>
      </c>
      <c r="B74" s="52" t="s">
        <v>15</v>
      </c>
      <c r="C74" s="52" t="s">
        <v>144</v>
      </c>
      <c r="D74" s="4"/>
      <c r="E74" s="26">
        <f>E75</f>
        <v>792000</v>
      </c>
    </row>
    <row r="75" spans="1:5" ht="24">
      <c r="A75" s="50" t="s">
        <v>220</v>
      </c>
      <c r="B75" s="52" t="s">
        <v>15</v>
      </c>
      <c r="C75" s="52" t="s">
        <v>249</v>
      </c>
      <c r="D75" s="52"/>
      <c r="E75" s="26">
        <f>E76</f>
        <v>792000</v>
      </c>
    </row>
    <row r="76" spans="1:5" ht="24">
      <c r="A76" s="43" t="s">
        <v>63</v>
      </c>
      <c r="B76" s="4" t="s">
        <v>15</v>
      </c>
      <c r="C76" s="4" t="s">
        <v>249</v>
      </c>
      <c r="D76" s="4" t="s">
        <v>55</v>
      </c>
      <c r="E76" s="28">
        <f>E77</f>
        <v>792000</v>
      </c>
    </row>
    <row r="77" spans="1:5" ht="24">
      <c r="A77" s="43" t="s">
        <v>64</v>
      </c>
      <c r="B77" s="4" t="s">
        <v>15</v>
      </c>
      <c r="C77" s="4" t="s">
        <v>249</v>
      </c>
      <c r="D77" s="4" t="s">
        <v>56</v>
      </c>
      <c r="E77" s="29">
        <v>792000</v>
      </c>
    </row>
    <row r="78" spans="1:5" ht="36">
      <c r="A78" s="46" t="s">
        <v>231</v>
      </c>
      <c r="B78" s="53" t="s">
        <v>15</v>
      </c>
      <c r="C78" s="52" t="s">
        <v>124</v>
      </c>
      <c r="D78" s="5"/>
      <c r="E78" s="26">
        <f>E79</f>
        <v>285000</v>
      </c>
    </row>
    <row r="79" spans="1:5" ht="24">
      <c r="A79" s="49" t="s">
        <v>122</v>
      </c>
      <c r="B79" s="53" t="s">
        <v>15</v>
      </c>
      <c r="C79" s="52" t="s">
        <v>125</v>
      </c>
      <c r="D79" s="5"/>
      <c r="E79" s="26">
        <f>E80</f>
        <v>285000</v>
      </c>
    </row>
    <row r="80" spans="1:5" ht="12">
      <c r="A80" s="21" t="s">
        <v>114</v>
      </c>
      <c r="B80" s="53" t="s">
        <v>15</v>
      </c>
      <c r="C80" s="54" t="s">
        <v>283</v>
      </c>
      <c r="D80" s="53"/>
      <c r="E80" s="26">
        <f>E81+E83</f>
        <v>285000</v>
      </c>
    </row>
    <row r="81" spans="1:5" ht="24">
      <c r="A81" s="43" t="s">
        <v>63</v>
      </c>
      <c r="B81" s="5" t="s">
        <v>15</v>
      </c>
      <c r="C81" s="27" t="s">
        <v>283</v>
      </c>
      <c r="D81" s="5" t="s">
        <v>55</v>
      </c>
      <c r="E81" s="28">
        <f>E82</f>
        <v>110000</v>
      </c>
    </row>
    <row r="82" spans="1:5" ht="24">
      <c r="A82" s="43" t="s">
        <v>64</v>
      </c>
      <c r="B82" s="5" t="s">
        <v>15</v>
      </c>
      <c r="C82" s="27" t="s">
        <v>283</v>
      </c>
      <c r="D82" s="5" t="s">
        <v>56</v>
      </c>
      <c r="E82" s="29">
        <v>110000</v>
      </c>
    </row>
    <row r="83" spans="1:5" ht="12">
      <c r="A83" s="6" t="s">
        <v>47</v>
      </c>
      <c r="B83" s="5" t="s">
        <v>15</v>
      </c>
      <c r="C83" s="27" t="s">
        <v>283</v>
      </c>
      <c r="D83" s="5" t="s">
        <v>57</v>
      </c>
      <c r="E83" s="28">
        <f>E84+E85</f>
        <v>175000</v>
      </c>
    </row>
    <row r="84" spans="1:5" ht="12">
      <c r="A84" s="6" t="s">
        <v>309</v>
      </c>
      <c r="B84" s="5" t="s">
        <v>15</v>
      </c>
      <c r="C84" s="27" t="s">
        <v>283</v>
      </c>
      <c r="D84" s="5" t="s">
        <v>310</v>
      </c>
      <c r="E84" s="29">
        <v>150000</v>
      </c>
    </row>
    <row r="85" spans="1:5" ht="12">
      <c r="A85" s="48" t="s">
        <v>65</v>
      </c>
      <c r="B85" s="5" t="s">
        <v>15</v>
      </c>
      <c r="C85" s="27" t="s">
        <v>283</v>
      </c>
      <c r="D85" s="5" t="s">
        <v>58</v>
      </c>
      <c r="E85" s="29">
        <v>25000</v>
      </c>
    </row>
    <row r="86" spans="1:5" ht="12">
      <c r="A86" s="1" t="s">
        <v>16</v>
      </c>
      <c r="B86" s="3" t="s">
        <v>17</v>
      </c>
      <c r="C86" s="35" t="s">
        <v>76</v>
      </c>
      <c r="D86" s="3" t="s">
        <v>76</v>
      </c>
      <c r="E86" s="25">
        <f aca="true" t="shared" si="0" ref="E86:E91">E87</f>
        <v>343158</v>
      </c>
    </row>
    <row r="87" spans="1:5" ht="12">
      <c r="A87" s="11" t="s">
        <v>18</v>
      </c>
      <c r="B87" s="13" t="s">
        <v>19</v>
      </c>
      <c r="C87" s="36" t="s">
        <v>76</v>
      </c>
      <c r="D87" s="8" t="s">
        <v>76</v>
      </c>
      <c r="E87" s="31">
        <f t="shared" si="0"/>
        <v>343158</v>
      </c>
    </row>
    <row r="88" spans="1:5" ht="24">
      <c r="A88" s="30" t="s">
        <v>85</v>
      </c>
      <c r="B88" s="52" t="s">
        <v>19</v>
      </c>
      <c r="C88" s="52" t="s">
        <v>146</v>
      </c>
      <c r="D88" s="5" t="s">
        <v>76</v>
      </c>
      <c r="E88" s="26">
        <f t="shared" si="0"/>
        <v>343158</v>
      </c>
    </row>
    <row r="89" spans="1:5" ht="12">
      <c r="A89" s="50" t="s">
        <v>75</v>
      </c>
      <c r="B89" s="53" t="s">
        <v>19</v>
      </c>
      <c r="C89" s="54" t="s">
        <v>147</v>
      </c>
      <c r="D89" s="53" t="s">
        <v>76</v>
      </c>
      <c r="E89" s="26">
        <f t="shared" si="0"/>
        <v>343158</v>
      </c>
    </row>
    <row r="90" spans="1:5" ht="24">
      <c r="A90" s="50" t="s">
        <v>20</v>
      </c>
      <c r="B90" s="53" t="s">
        <v>19</v>
      </c>
      <c r="C90" s="54" t="s">
        <v>148</v>
      </c>
      <c r="D90" s="53" t="s">
        <v>76</v>
      </c>
      <c r="E90" s="26">
        <f>E91+E93</f>
        <v>343158</v>
      </c>
    </row>
    <row r="91" spans="1:5" ht="48">
      <c r="A91" s="6" t="s">
        <v>83</v>
      </c>
      <c r="B91" s="5" t="s">
        <v>19</v>
      </c>
      <c r="C91" s="27" t="s">
        <v>148</v>
      </c>
      <c r="D91" s="4" t="s">
        <v>52</v>
      </c>
      <c r="E91" s="28">
        <f t="shared" si="0"/>
        <v>308342</v>
      </c>
    </row>
    <row r="92" spans="1:5" ht="24">
      <c r="A92" s="6" t="s">
        <v>90</v>
      </c>
      <c r="B92" s="5" t="s">
        <v>19</v>
      </c>
      <c r="C92" s="27" t="s">
        <v>148</v>
      </c>
      <c r="D92" s="4" t="s">
        <v>54</v>
      </c>
      <c r="E92" s="29">
        <v>308342</v>
      </c>
    </row>
    <row r="93" spans="1:5" ht="24">
      <c r="A93" s="43" t="s">
        <v>63</v>
      </c>
      <c r="B93" s="5" t="s">
        <v>19</v>
      </c>
      <c r="C93" s="27" t="s">
        <v>148</v>
      </c>
      <c r="D93" s="4" t="s">
        <v>55</v>
      </c>
      <c r="E93" s="28">
        <f>E94</f>
        <v>34816</v>
      </c>
    </row>
    <row r="94" spans="1:5" ht="24">
      <c r="A94" s="43" t="s">
        <v>64</v>
      </c>
      <c r="B94" s="5" t="s">
        <v>19</v>
      </c>
      <c r="C94" s="27" t="s">
        <v>148</v>
      </c>
      <c r="D94" s="4" t="s">
        <v>56</v>
      </c>
      <c r="E94" s="29">
        <v>34816</v>
      </c>
    </row>
    <row r="95" spans="1:5" ht="24">
      <c r="A95" s="10" t="s">
        <v>21</v>
      </c>
      <c r="B95" s="3" t="s">
        <v>22</v>
      </c>
      <c r="C95" s="3"/>
      <c r="D95" s="3"/>
      <c r="E95" s="25">
        <f>E96+E119</f>
        <v>5144405.42</v>
      </c>
    </row>
    <row r="96" spans="1:5" ht="36">
      <c r="A96" s="11" t="s">
        <v>23</v>
      </c>
      <c r="B96" s="13" t="s">
        <v>24</v>
      </c>
      <c r="C96" s="8"/>
      <c r="D96" s="55"/>
      <c r="E96" s="32">
        <f>E97</f>
        <v>4276377.42</v>
      </c>
    </row>
    <row r="97" spans="1:5" ht="36">
      <c r="A97" s="30" t="s">
        <v>332</v>
      </c>
      <c r="B97" s="53" t="s">
        <v>24</v>
      </c>
      <c r="C97" s="53" t="s">
        <v>132</v>
      </c>
      <c r="D97" s="18"/>
      <c r="E97" s="26">
        <f>E98</f>
        <v>4276377.42</v>
      </c>
    </row>
    <row r="98" spans="1:5" ht="24">
      <c r="A98" s="14" t="s">
        <v>131</v>
      </c>
      <c r="B98" s="53" t="s">
        <v>24</v>
      </c>
      <c r="C98" s="53" t="s">
        <v>133</v>
      </c>
      <c r="D98" s="18"/>
      <c r="E98" s="26">
        <f>E99+E102+E105+E108+E113+E116</f>
        <v>4276377.42</v>
      </c>
    </row>
    <row r="99" spans="1:5" ht="12">
      <c r="A99" s="14" t="s">
        <v>110</v>
      </c>
      <c r="B99" s="53" t="s">
        <v>24</v>
      </c>
      <c r="C99" s="53" t="s">
        <v>149</v>
      </c>
      <c r="D99" s="5"/>
      <c r="E99" s="26">
        <f>E100</f>
        <v>1398561.42</v>
      </c>
    </row>
    <row r="100" spans="1:5" ht="24">
      <c r="A100" s="43" t="s">
        <v>63</v>
      </c>
      <c r="B100" s="5" t="s">
        <v>24</v>
      </c>
      <c r="C100" s="5" t="s">
        <v>149</v>
      </c>
      <c r="D100" s="5" t="s">
        <v>55</v>
      </c>
      <c r="E100" s="28">
        <f>E101</f>
        <v>1398561.42</v>
      </c>
    </row>
    <row r="101" spans="1:5" ht="24">
      <c r="A101" s="43" t="s">
        <v>64</v>
      </c>
      <c r="B101" s="5" t="s">
        <v>24</v>
      </c>
      <c r="C101" s="5" t="s">
        <v>149</v>
      </c>
      <c r="D101" s="5" t="s">
        <v>56</v>
      </c>
      <c r="E101" s="29">
        <v>1398561.42</v>
      </c>
    </row>
    <row r="102" spans="1:5" ht="24">
      <c r="A102" s="51" t="s">
        <v>239</v>
      </c>
      <c r="B102" s="53" t="s">
        <v>24</v>
      </c>
      <c r="C102" s="53" t="s">
        <v>232</v>
      </c>
      <c r="D102" s="53"/>
      <c r="E102" s="26">
        <f>E103</f>
        <v>50000</v>
      </c>
    </row>
    <row r="103" spans="1:5" ht="24">
      <c r="A103" s="43" t="s">
        <v>63</v>
      </c>
      <c r="B103" s="5" t="s">
        <v>24</v>
      </c>
      <c r="C103" s="5" t="s">
        <v>232</v>
      </c>
      <c r="D103" s="5" t="s">
        <v>55</v>
      </c>
      <c r="E103" s="28">
        <f>E104</f>
        <v>50000</v>
      </c>
    </row>
    <row r="104" spans="1:5" ht="24">
      <c r="A104" s="61" t="s">
        <v>64</v>
      </c>
      <c r="B104" s="5" t="s">
        <v>24</v>
      </c>
      <c r="C104" s="5" t="s">
        <v>232</v>
      </c>
      <c r="D104" s="5" t="s">
        <v>56</v>
      </c>
      <c r="E104" s="29">
        <v>50000</v>
      </c>
    </row>
    <row r="105" spans="1:5" ht="12">
      <c r="A105" s="51" t="s">
        <v>151</v>
      </c>
      <c r="B105" s="53" t="s">
        <v>24</v>
      </c>
      <c r="C105" s="53" t="s">
        <v>150</v>
      </c>
      <c r="D105" s="53"/>
      <c r="E105" s="26">
        <f>E106</f>
        <v>1792308</v>
      </c>
    </row>
    <row r="106" spans="1:5" ht="48">
      <c r="A106" s="6" t="s">
        <v>83</v>
      </c>
      <c r="B106" s="5" t="s">
        <v>24</v>
      </c>
      <c r="C106" s="5" t="s">
        <v>150</v>
      </c>
      <c r="D106" s="18">
        <v>100</v>
      </c>
      <c r="E106" s="28">
        <f>E107</f>
        <v>1792308</v>
      </c>
    </row>
    <row r="107" spans="1:5" ht="24">
      <c r="A107" s="6" t="s">
        <v>90</v>
      </c>
      <c r="B107" s="5" t="s">
        <v>24</v>
      </c>
      <c r="C107" s="5" t="s">
        <v>150</v>
      </c>
      <c r="D107" s="18">
        <v>120</v>
      </c>
      <c r="E107" s="29">
        <v>1792308</v>
      </c>
    </row>
    <row r="108" spans="1:5" ht="12">
      <c r="A108" s="51" t="s">
        <v>152</v>
      </c>
      <c r="B108" s="53" t="s">
        <v>24</v>
      </c>
      <c r="C108" s="53" t="s">
        <v>206</v>
      </c>
      <c r="D108" s="53"/>
      <c r="E108" s="26">
        <f>E109+E111</f>
        <v>240000</v>
      </c>
    </row>
    <row r="109" spans="1:5" ht="48">
      <c r="A109" s="6" t="s">
        <v>83</v>
      </c>
      <c r="B109" s="5" t="s">
        <v>24</v>
      </c>
      <c r="C109" s="5" t="s">
        <v>206</v>
      </c>
      <c r="D109" s="18">
        <v>100</v>
      </c>
      <c r="E109" s="28">
        <f>E110</f>
        <v>185000</v>
      </c>
    </row>
    <row r="110" spans="1:5" ht="24">
      <c r="A110" s="6" t="s">
        <v>90</v>
      </c>
      <c r="B110" s="5" t="s">
        <v>24</v>
      </c>
      <c r="C110" s="5" t="s">
        <v>206</v>
      </c>
      <c r="D110" s="18">
        <v>120</v>
      </c>
      <c r="E110" s="29">
        <v>185000</v>
      </c>
    </row>
    <row r="111" spans="1:5" ht="24">
      <c r="A111" s="43" t="s">
        <v>63</v>
      </c>
      <c r="B111" s="5" t="s">
        <v>24</v>
      </c>
      <c r="C111" s="5" t="s">
        <v>206</v>
      </c>
      <c r="D111" s="5" t="s">
        <v>55</v>
      </c>
      <c r="E111" s="28">
        <f>E112</f>
        <v>55000</v>
      </c>
    </row>
    <row r="112" spans="1:5" ht="24">
      <c r="A112" s="43" t="s">
        <v>64</v>
      </c>
      <c r="B112" s="5" t="s">
        <v>24</v>
      </c>
      <c r="C112" s="5" t="s">
        <v>206</v>
      </c>
      <c r="D112" s="5" t="s">
        <v>56</v>
      </c>
      <c r="E112" s="29">
        <v>55000</v>
      </c>
    </row>
    <row r="113" spans="1:5" ht="24">
      <c r="A113" s="51" t="s">
        <v>155</v>
      </c>
      <c r="B113" s="53" t="s">
        <v>24</v>
      </c>
      <c r="C113" s="53" t="s">
        <v>156</v>
      </c>
      <c r="D113" s="53"/>
      <c r="E113" s="26">
        <f>E114</f>
        <v>430000</v>
      </c>
    </row>
    <row r="114" spans="1:5" ht="24">
      <c r="A114" s="43" t="s">
        <v>63</v>
      </c>
      <c r="B114" s="5" t="s">
        <v>24</v>
      </c>
      <c r="C114" s="5" t="s">
        <v>156</v>
      </c>
      <c r="D114" s="5" t="s">
        <v>55</v>
      </c>
      <c r="E114" s="28">
        <f>E115</f>
        <v>430000</v>
      </c>
    </row>
    <row r="115" spans="1:5" ht="24">
      <c r="A115" s="43" t="s">
        <v>64</v>
      </c>
      <c r="B115" s="5" t="s">
        <v>24</v>
      </c>
      <c r="C115" s="5" t="s">
        <v>156</v>
      </c>
      <c r="D115" s="5" t="s">
        <v>56</v>
      </c>
      <c r="E115" s="29">
        <v>430000</v>
      </c>
    </row>
    <row r="116" spans="1:5" ht="24">
      <c r="A116" s="51" t="s">
        <v>153</v>
      </c>
      <c r="B116" s="53" t="s">
        <v>24</v>
      </c>
      <c r="C116" s="53" t="s">
        <v>154</v>
      </c>
      <c r="D116" s="53"/>
      <c r="E116" s="26">
        <f>E117</f>
        <v>365508</v>
      </c>
    </row>
    <row r="117" spans="1:5" ht="48">
      <c r="A117" s="6" t="s">
        <v>83</v>
      </c>
      <c r="B117" s="5" t="s">
        <v>24</v>
      </c>
      <c r="C117" s="5" t="s">
        <v>154</v>
      </c>
      <c r="D117" s="18">
        <v>100</v>
      </c>
      <c r="E117" s="28">
        <f>E118</f>
        <v>365508</v>
      </c>
    </row>
    <row r="118" spans="1:5" ht="24">
      <c r="A118" s="6" t="s">
        <v>90</v>
      </c>
      <c r="B118" s="5" t="s">
        <v>24</v>
      </c>
      <c r="C118" s="5" t="s">
        <v>154</v>
      </c>
      <c r="D118" s="18">
        <v>120</v>
      </c>
      <c r="E118" s="29">
        <v>365508</v>
      </c>
    </row>
    <row r="119" spans="1:5" ht="12">
      <c r="A119" s="11" t="s">
        <v>77</v>
      </c>
      <c r="B119" s="13" t="s">
        <v>48</v>
      </c>
      <c r="C119" s="8"/>
      <c r="D119" s="55"/>
      <c r="E119" s="32">
        <f>E120</f>
        <v>868028</v>
      </c>
    </row>
    <row r="120" spans="1:5" ht="36">
      <c r="A120" s="30" t="s">
        <v>332</v>
      </c>
      <c r="B120" s="53" t="s">
        <v>48</v>
      </c>
      <c r="C120" s="53" t="s">
        <v>132</v>
      </c>
      <c r="D120" s="18"/>
      <c r="E120" s="26">
        <f>E121</f>
        <v>868028</v>
      </c>
    </row>
    <row r="121" spans="1:5" ht="24">
      <c r="A121" s="14" t="s">
        <v>131</v>
      </c>
      <c r="B121" s="53" t="s">
        <v>48</v>
      </c>
      <c r="C121" s="53" t="s">
        <v>133</v>
      </c>
      <c r="D121" s="18"/>
      <c r="E121" s="26">
        <f>E122</f>
        <v>868028</v>
      </c>
    </row>
    <row r="122" spans="1:5" ht="24">
      <c r="A122" s="14" t="s">
        <v>86</v>
      </c>
      <c r="B122" s="53" t="s">
        <v>48</v>
      </c>
      <c r="C122" s="53" t="s">
        <v>158</v>
      </c>
      <c r="D122" s="18"/>
      <c r="E122" s="26">
        <f>E123+E125</f>
        <v>868028</v>
      </c>
    </row>
    <row r="123" spans="1:5" ht="48">
      <c r="A123" s="6" t="s">
        <v>83</v>
      </c>
      <c r="B123" s="5" t="s">
        <v>48</v>
      </c>
      <c r="C123" s="5" t="s">
        <v>158</v>
      </c>
      <c r="D123" s="18">
        <v>100</v>
      </c>
      <c r="E123" s="28">
        <f>E124</f>
        <v>539028</v>
      </c>
    </row>
    <row r="124" spans="1:5" ht="24">
      <c r="A124" s="6" t="s">
        <v>90</v>
      </c>
      <c r="B124" s="5" t="s">
        <v>48</v>
      </c>
      <c r="C124" s="5" t="s">
        <v>158</v>
      </c>
      <c r="D124" s="18">
        <v>120</v>
      </c>
      <c r="E124" s="29">
        <v>539028</v>
      </c>
    </row>
    <row r="125" spans="1:5" s="33" customFormat="1" ht="24">
      <c r="A125" s="43" t="s">
        <v>63</v>
      </c>
      <c r="B125" s="5" t="s">
        <v>48</v>
      </c>
      <c r="C125" s="5" t="s">
        <v>158</v>
      </c>
      <c r="D125" s="5" t="s">
        <v>55</v>
      </c>
      <c r="E125" s="28">
        <f>E126</f>
        <v>329000</v>
      </c>
    </row>
    <row r="126" spans="1:5" ht="24">
      <c r="A126" s="43" t="s">
        <v>64</v>
      </c>
      <c r="B126" s="5" t="s">
        <v>48</v>
      </c>
      <c r="C126" s="5" t="s">
        <v>158</v>
      </c>
      <c r="D126" s="5" t="s">
        <v>56</v>
      </c>
      <c r="E126" s="29">
        <v>329000</v>
      </c>
    </row>
    <row r="127" spans="1:5" ht="12">
      <c r="A127" s="16" t="s">
        <v>106</v>
      </c>
      <c r="B127" s="3" t="s">
        <v>103</v>
      </c>
      <c r="C127" s="9"/>
      <c r="D127" s="56"/>
      <c r="E127" s="25">
        <f>E128+E143</f>
        <v>19482777</v>
      </c>
    </row>
    <row r="128" spans="1:5" s="33" customFormat="1" ht="12">
      <c r="A128" s="17" t="s">
        <v>109</v>
      </c>
      <c r="B128" s="13" t="s">
        <v>107</v>
      </c>
      <c r="C128" s="8"/>
      <c r="D128" s="55"/>
      <c r="E128" s="32">
        <f>E129</f>
        <v>18582777</v>
      </c>
    </row>
    <row r="129" spans="1:5" ht="36">
      <c r="A129" s="30" t="s">
        <v>108</v>
      </c>
      <c r="B129" s="53" t="s">
        <v>107</v>
      </c>
      <c r="C129" s="53" t="s">
        <v>159</v>
      </c>
      <c r="D129" s="5"/>
      <c r="E129" s="26">
        <f>E130</f>
        <v>18582777</v>
      </c>
    </row>
    <row r="130" spans="1:5" ht="24">
      <c r="A130" s="14" t="s">
        <v>161</v>
      </c>
      <c r="B130" s="53" t="s">
        <v>107</v>
      </c>
      <c r="C130" s="53" t="s">
        <v>160</v>
      </c>
      <c r="D130" s="5"/>
      <c r="E130" s="26">
        <f>E131+E134+E137+E140</f>
        <v>18582777</v>
      </c>
    </row>
    <row r="131" spans="1:5" ht="12">
      <c r="A131" s="14" t="s">
        <v>111</v>
      </c>
      <c r="B131" s="53" t="s">
        <v>107</v>
      </c>
      <c r="C131" s="53" t="s">
        <v>162</v>
      </c>
      <c r="D131" s="5"/>
      <c r="E131" s="26">
        <f>E132</f>
        <v>10455292</v>
      </c>
    </row>
    <row r="132" spans="1:5" ht="24">
      <c r="A132" s="43" t="s">
        <v>63</v>
      </c>
      <c r="B132" s="5" t="s">
        <v>107</v>
      </c>
      <c r="C132" s="5" t="s">
        <v>162</v>
      </c>
      <c r="D132" s="5" t="s">
        <v>55</v>
      </c>
      <c r="E132" s="28">
        <f>E133</f>
        <v>10455292</v>
      </c>
    </row>
    <row r="133" spans="1:5" ht="24">
      <c r="A133" s="61" t="s">
        <v>64</v>
      </c>
      <c r="B133" s="5" t="s">
        <v>107</v>
      </c>
      <c r="C133" s="5" t="s">
        <v>162</v>
      </c>
      <c r="D133" s="5" t="s">
        <v>56</v>
      </c>
      <c r="E133" s="29">
        <v>10455292</v>
      </c>
    </row>
    <row r="134" spans="1:5" ht="12">
      <c r="A134" s="14" t="s">
        <v>163</v>
      </c>
      <c r="B134" s="53" t="s">
        <v>107</v>
      </c>
      <c r="C134" s="53" t="s">
        <v>164</v>
      </c>
      <c r="D134" s="5"/>
      <c r="E134" s="26">
        <f>E135</f>
        <v>5000000</v>
      </c>
    </row>
    <row r="135" spans="1:5" ht="24">
      <c r="A135" s="43" t="s">
        <v>63</v>
      </c>
      <c r="B135" s="5" t="s">
        <v>107</v>
      </c>
      <c r="C135" s="5" t="s">
        <v>164</v>
      </c>
      <c r="D135" s="5" t="s">
        <v>55</v>
      </c>
      <c r="E135" s="28">
        <f>E136</f>
        <v>5000000</v>
      </c>
    </row>
    <row r="136" spans="1:5" ht="24">
      <c r="A136" s="43" t="s">
        <v>64</v>
      </c>
      <c r="B136" s="5" t="s">
        <v>107</v>
      </c>
      <c r="C136" s="5" t="s">
        <v>164</v>
      </c>
      <c r="D136" s="5" t="s">
        <v>56</v>
      </c>
      <c r="E136" s="29">
        <v>5000000</v>
      </c>
    </row>
    <row r="137" spans="1:5" ht="12">
      <c r="A137" s="14" t="s">
        <v>112</v>
      </c>
      <c r="B137" s="53" t="s">
        <v>107</v>
      </c>
      <c r="C137" s="53" t="s">
        <v>165</v>
      </c>
      <c r="D137" s="5"/>
      <c r="E137" s="26">
        <f>E138</f>
        <v>210000</v>
      </c>
    </row>
    <row r="138" spans="1:5" ht="24">
      <c r="A138" s="43" t="s">
        <v>63</v>
      </c>
      <c r="B138" s="5" t="s">
        <v>107</v>
      </c>
      <c r="C138" s="5" t="s">
        <v>165</v>
      </c>
      <c r="D138" s="5" t="s">
        <v>55</v>
      </c>
      <c r="E138" s="28">
        <f>E139</f>
        <v>210000</v>
      </c>
    </row>
    <row r="139" spans="1:5" ht="24">
      <c r="A139" s="43" t="s">
        <v>64</v>
      </c>
      <c r="B139" s="5" t="s">
        <v>107</v>
      </c>
      <c r="C139" s="5" t="s">
        <v>165</v>
      </c>
      <c r="D139" s="5" t="s">
        <v>56</v>
      </c>
      <c r="E139" s="29">
        <v>210000</v>
      </c>
    </row>
    <row r="140" spans="1:5" ht="36">
      <c r="A140" s="14" t="s">
        <v>240</v>
      </c>
      <c r="B140" s="53" t="s">
        <v>107</v>
      </c>
      <c r="C140" s="53" t="s">
        <v>233</v>
      </c>
      <c r="D140" s="53"/>
      <c r="E140" s="26">
        <f>E141</f>
        <v>2917485</v>
      </c>
    </row>
    <row r="141" spans="1:5" ht="24">
      <c r="A141" s="43" t="s">
        <v>63</v>
      </c>
      <c r="B141" s="5" t="s">
        <v>107</v>
      </c>
      <c r="C141" s="5" t="s">
        <v>233</v>
      </c>
      <c r="D141" s="5" t="s">
        <v>55</v>
      </c>
      <c r="E141" s="28">
        <f>E142</f>
        <v>2917485</v>
      </c>
    </row>
    <row r="142" spans="1:5" ht="24">
      <c r="A142" s="61" t="s">
        <v>64</v>
      </c>
      <c r="B142" s="5" t="s">
        <v>107</v>
      </c>
      <c r="C142" s="5" t="s">
        <v>233</v>
      </c>
      <c r="D142" s="5" t="s">
        <v>56</v>
      </c>
      <c r="E142" s="29">
        <v>2917485</v>
      </c>
    </row>
    <row r="143" spans="1:5" ht="12">
      <c r="A143" s="17" t="s">
        <v>105</v>
      </c>
      <c r="B143" s="13" t="s">
        <v>104</v>
      </c>
      <c r="C143" s="8"/>
      <c r="D143" s="55"/>
      <c r="E143" s="32">
        <f>E144</f>
        <v>900000</v>
      </c>
    </row>
    <row r="144" spans="1:5" ht="36">
      <c r="A144" s="30" t="s">
        <v>72</v>
      </c>
      <c r="B144" s="53" t="s">
        <v>104</v>
      </c>
      <c r="C144" s="53" t="s">
        <v>145</v>
      </c>
      <c r="D144" s="18"/>
      <c r="E144" s="26">
        <f>E145</f>
        <v>900000</v>
      </c>
    </row>
    <row r="145" spans="1:5" ht="36">
      <c r="A145" s="50" t="s">
        <v>207</v>
      </c>
      <c r="B145" s="53" t="s">
        <v>104</v>
      </c>
      <c r="C145" s="53" t="s">
        <v>144</v>
      </c>
      <c r="D145" s="18"/>
      <c r="E145" s="26">
        <f>E146+E149+E152+E155</f>
        <v>900000</v>
      </c>
    </row>
    <row r="146" spans="1:5" ht="36">
      <c r="A146" s="50" t="s">
        <v>306</v>
      </c>
      <c r="B146" s="53" t="s">
        <v>104</v>
      </c>
      <c r="C146" s="53" t="s">
        <v>307</v>
      </c>
      <c r="D146" s="18"/>
      <c r="E146" s="26">
        <f>E147</f>
        <v>50000</v>
      </c>
    </row>
    <row r="147" spans="1:5" ht="24">
      <c r="A147" s="43" t="s">
        <v>63</v>
      </c>
      <c r="B147" s="5" t="s">
        <v>104</v>
      </c>
      <c r="C147" s="5" t="s">
        <v>307</v>
      </c>
      <c r="D147" s="5" t="s">
        <v>55</v>
      </c>
      <c r="E147" s="28">
        <f>E148</f>
        <v>50000</v>
      </c>
    </row>
    <row r="148" spans="1:5" ht="24">
      <c r="A148" s="61" t="s">
        <v>64</v>
      </c>
      <c r="B148" s="5" t="s">
        <v>104</v>
      </c>
      <c r="C148" s="5" t="s">
        <v>307</v>
      </c>
      <c r="D148" s="5" t="s">
        <v>56</v>
      </c>
      <c r="E148" s="29">
        <v>50000</v>
      </c>
    </row>
    <row r="149" spans="1:5" ht="24">
      <c r="A149" s="50" t="s">
        <v>220</v>
      </c>
      <c r="B149" s="53" t="s">
        <v>104</v>
      </c>
      <c r="C149" s="53" t="s">
        <v>249</v>
      </c>
      <c r="D149" s="18"/>
      <c r="E149" s="26">
        <f>E150</f>
        <v>200000</v>
      </c>
    </row>
    <row r="150" spans="1:5" ht="24">
      <c r="A150" s="43" t="s">
        <v>63</v>
      </c>
      <c r="B150" s="5" t="s">
        <v>104</v>
      </c>
      <c r="C150" s="5" t="s">
        <v>249</v>
      </c>
      <c r="D150" s="18">
        <v>200</v>
      </c>
      <c r="E150" s="28">
        <f>E151</f>
        <v>200000</v>
      </c>
    </row>
    <row r="151" spans="1:5" ht="24">
      <c r="A151" s="43" t="s">
        <v>64</v>
      </c>
      <c r="B151" s="5" t="s">
        <v>104</v>
      </c>
      <c r="C151" s="5" t="s">
        <v>249</v>
      </c>
      <c r="D151" s="18">
        <v>240</v>
      </c>
      <c r="E151" s="29">
        <v>200000</v>
      </c>
    </row>
    <row r="152" spans="1:5" ht="24">
      <c r="A152" s="51" t="s">
        <v>311</v>
      </c>
      <c r="B152" s="53" t="s">
        <v>104</v>
      </c>
      <c r="C152" s="52" t="s">
        <v>312</v>
      </c>
      <c r="D152" s="52"/>
      <c r="E152" s="26">
        <f>E153</f>
        <v>372222.22</v>
      </c>
    </row>
    <row r="153" spans="1:5" ht="24">
      <c r="A153" s="43" t="s">
        <v>63</v>
      </c>
      <c r="B153" s="5" t="s">
        <v>104</v>
      </c>
      <c r="C153" s="4" t="s">
        <v>312</v>
      </c>
      <c r="D153" s="4" t="s">
        <v>55</v>
      </c>
      <c r="E153" s="28">
        <f>E154</f>
        <v>372222.22</v>
      </c>
    </row>
    <row r="154" spans="1:5" ht="24">
      <c r="A154" s="43" t="s">
        <v>64</v>
      </c>
      <c r="B154" s="5" t="s">
        <v>104</v>
      </c>
      <c r="C154" s="4" t="s">
        <v>312</v>
      </c>
      <c r="D154" s="4" t="s">
        <v>56</v>
      </c>
      <c r="E154" s="29">
        <v>372222.22</v>
      </c>
    </row>
    <row r="155" spans="1:5" ht="72">
      <c r="A155" s="50" t="s">
        <v>362</v>
      </c>
      <c r="B155" s="53" t="s">
        <v>104</v>
      </c>
      <c r="C155" s="52" t="s">
        <v>358</v>
      </c>
      <c r="D155" s="52"/>
      <c r="E155" s="26">
        <f>E156</f>
        <v>277777.78</v>
      </c>
    </row>
    <row r="156" spans="1:5" ht="24">
      <c r="A156" s="43" t="s">
        <v>63</v>
      </c>
      <c r="B156" s="5" t="s">
        <v>104</v>
      </c>
      <c r="C156" s="4" t="s">
        <v>358</v>
      </c>
      <c r="D156" s="4" t="s">
        <v>55</v>
      </c>
      <c r="E156" s="28">
        <f>E157</f>
        <v>277777.78</v>
      </c>
    </row>
    <row r="157" spans="1:5" ht="24">
      <c r="A157" s="43" t="s">
        <v>64</v>
      </c>
      <c r="B157" s="5" t="s">
        <v>104</v>
      </c>
      <c r="C157" s="4" t="s">
        <v>358</v>
      </c>
      <c r="D157" s="4" t="s">
        <v>56</v>
      </c>
      <c r="E157" s="29">
        <v>277777.78</v>
      </c>
    </row>
    <row r="158" spans="1:5" ht="12">
      <c r="A158" s="16" t="s">
        <v>25</v>
      </c>
      <c r="B158" s="3" t="s">
        <v>26</v>
      </c>
      <c r="C158" s="9"/>
      <c r="D158" s="56"/>
      <c r="E158" s="25">
        <f>E159+E205+E179</f>
        <v>48576112.45</v>
      </c>
    </row>
    <row r="159" spans="1:5" ht="12">
      <c r="A159" s="17" t="s">
        <v>27</v>
      </c>
      <c r="B159" s="13" t="s">
        <v>28</v>
      </c>
      <c r="C159" s="8"/>
      <c r="D159" s="55"/>
      <c r="E159" s="32">
        <f>E160+E165</f>
        <v>4127570.45</v>
      </c>
    </row>
    <row r="160" spans="1:5" ht="36">
      <c r="A160" s="30" t="s">
        <v>352</v>
      </c>
      <c r="B160" s="53" t="s">
        <v>28</v>
      </c>
      <c r="C160" s="53" t="s">
        <v>354</v>
      </c>
      <c r="D160" s="18"/>
      <c r="E160" s="26">
        <f>E161</f>
        <v>2376370.45</v>
      </c>
    </row>
    <row r="161" spans="1:5" ht="24">
      <c r="A161" s="50" t="s">
        <v>356</v>
      </c>
      <c r="B161" s="53" t="s">
        <v>28</v>
      </c>
      <c r="C161" s="53" t="s">
        <v>355</v>
      </c>
      <c r="D161" s="18"/>
      <c r="E161" s="26">
        <f>E162</f>
        <v>2376370.45</v>
      </c>
    </row>
    <row r="162" spans="1:5" ht="24">
      <c r="A162" s="50" t="s">
        <v>357</v>
      </c>
      <c r="B162" s="53" t="s">
        <v>28</v>
      </c>
      <c r="C162" s="53" t="s">
        <v>353</v>
      </c>
      <c r="D162" s="18"/>
      <c r="E162" s="26">
        <f>E163</f>
        <v>2376370.45</v>
      </c>
    </row>
    <row r="163" spans="1:5" ht="24">
      <c r="A163" s="43" t="s">
        <v>63</v>
      </c>
      <c r="B163" s="5" t="s">
        <v>28</v>
      </c>
      <c r="C163" s="5" t="s">
        <v>353</v>
      </c>
      <c r="D163" s="18">
        <v>200</v>
      </c>
      <c r="E163" s="28">
        <f>E164</f>
        <v>2376370.45</v>
      </c>
    </row>
    <row r="164" spans="1:5" ht="24">
      <c r="A164" s="61" t="s">
        <v>64</v>
      </c>
      <c r="B164" s="5" t="s">
        <v>28</v>
      </c>
      <c r="C164" s="5" t="s">
        <v>353</v>
      </c>
      <c r="D164" s="18">
        <v>240</v>
      </c>
      <c r="E164" s="29">
        <v>2376370.45</v>
      </c>
    </row>
    <row r="165" spans="1:5" ht="36">
      <c r="A165" s="30" t="s">
        <v>72</v>
      </c>
      <c r="B165" s="53" t="s">
        <v>28</v>
      </c>
      <c r="C165" s="53" t="s">
        <v>145</v>
      </c>
      <c r="D165" s="18"/>
      <c r="E165" s="26">
        <f>E166</f>
        <v>1751200</v>
      </c>
    </row>
    <row r="166" spans="1:5" ht="36">
      <c r="A166" s="50" t="s">
        <v>180</v>
      </c>
      <c r="B166" s="53" t="s">
        <v>28</v>
      </c>
      <c r="C166" s="53" t="s">
        <v>144</v>
      </c>
      <c r="D166" s="18"/>
      <c r="E166" s="26">
        <f>E173+E167+E170+E176</f>
        <v>1751200</v>
      </c>
    </row>
    <row r="167" spans="1:5" ht="36">
      <c r="A167" s="50" t="s">
        <v>241</v>
      </c>
      <c r="B167" s="53" t="s">
        <v>28</v>
      </c>
      <c r="C167" s="53" t="s">
        <v>234</v>
      </c>
      <c r="D167" s="18"/>
      <c r="E167" s="26">
        <f>E168</f>
        <v>191200</v>
      </c>
    </row>
    <row r="168" spans="1:5" ht="24">
      <c r="A168" s="43" t="s">
        <v>63</v>
      </c>
      <c r="B168" s="5" t="s">
        <v>28</v>
      </c>
      <c r="C168" s="5" t="s">
        <v>234</v>
      </c>
      <c r="D168" s="18">
        <v>200</v>
      </c>
      <c r="E168" s="28">
        <f>E169</f>
        <v>191200</v>
      </c>
    </row>
    <row r="169" spans="1:5" ht="24">
      <c r="A169" s="61" t="s">
        <v>64</v>
      </c>
      <c r="B169" s="5" t="s">
        <v>28</v>
      </c>
      <c r="C169" s="5" t="s">
        <v>234</v>
      </c>
      <c r="D169" s="18">
        <v>240</v>
      </c>
      <c r="E169" s="29">
        <v>191200</v>
      </c>
    </row>
    <row r="170" spans="1:5" ht="24">
      <c r="A170" s="50" t="s">
        <v>220</v>
      </c>
      <c r="B170" s="53" t="s">
        <v>28</v>
      </c>
      <c r="C170" s="53" t="s">
        <v>249</v>
      </c>
      <c r="D170" s="18"/>
      <c r="E170" s="26">
        <f>E171</f>
        <v>400000</v>
      </c>
    </row>
    <row r="171" spans="1:5" ht="24">
      <c r="A171" s="43" t="s">
        <v>63</v>
      </c>
      <c r="B171" s="5" t="s">
        <v>28</v>
      </c>
      <c r="C171" s="5" t="s">
        <v>249</v>
      </c>
      <c r="D171" s="18">
        <v>200</v>
      </c>
      <c r="E171" s="28">
        <f>E172</f>
        <v>400000</v>
      </c>
    </row>
    <row r="172" spans="1:5" ht="24">
      <c r="A172" s="43" t="s">
        <v>64</v>
      </c>
      <c r="B172" s="5" t="s">
        <v>28</v>
      </c>
      <c r="C172" s="5" t="s">
        <v>249</v>
      </c>
      <c r="D172" s="18">
        <v>240</v>
      </c>
      <c r="E172" s="29">
        <v>400000</v>
      </c>
    </row>
    <row r="173" spans="1:5" ht="60">
      <c r="A173" s="50" t="s">
        <v>226</v>
      </c>
      <c r="B173" s="53" t="s">
        <v>28</v>
      </c>
      <c r="C173" s="53" t="s">
        <v>248</v>
      </c>
      <c r="D173" s="18"/>
      <c r="E173" s="26">
        <f>E174</f>
        <v>160000</v>
      </c>
    </row>
    <row r="174" spans="1:5" ht="24">
      <c r="A174" s="43" t="s">
        <v>63</v>
      </c>
      <c r="B174" s="5" t="s">
        <v>28</v>
      </c>
      <c r="C174" s="5" t="s">
        <v>248</v>
      </c>
      <c r="D174" s="18">
        <v>200</v>
      </c>
      <c r="E174" s="28">
        <f>E175</f>
        <v>160000</v>
      </c>
    </row>
    <row r="175" spans="1:5" ht="24">
      <c r="A175" s="43" t="s">
        <v>64</v>
      </c>
      <c r="B175" s="5" t="s">
        <v>28</v>
      </c>
      <c r="C175" s="5" t="s">
        <v>248</v>
      </c>
      <c r="D175" s="18">
        <v>240</v>
      </c>
      <c r="E175" s="29">
        <v>160000</v>
      </c>
    </row>
    <row r="176" spans="1:5" ht="12">
      <c r="A176" s="51" t="s">
        <v>336</v>
      </c>
      <c r="B176" s="53" t="s">
        <v>28</v>
      </c>
      <c r="C176" s="53" t="s">
        <v>337</v>
      </c>
      <c r="D176" s="18"/>
      <c r="E176" s="26">
        <f>E177</f>
        <v>1000000</v>
      </c>
    </row>
    <row r="177" spans="1:5" ht="24">
      <c r="A177" s="43" t="s">
        <v>63</v>
      </c>
      <c r="B177" s="5" t="s">
        <v>28</v>
      </c>
      <c r="C177" s="5" t="s">
        <v>337</v>
      </c>
      <c r="D177" s="18">
        <v>200</v>
      </c>
      <c r="E177" s="28">
        <f>E178</f>
        <v>1000000</v>
      </c>
    </row>
    <row r="178" spans="1:5" ht="24">
      <c r="A178" s="43" t="s">
        <v>64</v>
      </c>
      <c r="B178" s="5" t="s">
        <v>28</v>
      </c>
      <c r="C178" s="5" t="s">
        <v>337</v>
      </c>
      <c r="D178" s="18">
        <v>240</v>
      </c>
      <c r="E178" s="29">
        <v>1000000</v>
      </c>
    </row>
    <row r="179" spans="1:5" s="21" customFormat="1" ht="12">
      <c r="A179" s="37" t="s">
        <v>98</v>
      </c>
      <c r="B179" s="13" t="s">
        <v>29</v>
      </c>
      <c r="C179" s="8"/>
      <c r="D179" s="55"/>
      <c r="E179" s="32">
        <f>E180+E185+E190+E198</f>
        <v>20462945</v>
      </c>
    </row>
    <row r="180" spans="1:5" ht="24">
      <c r="A180" s="30" t="s">
        <v>268</v>
      </c>
      <c r="B180" s="53" t="s">
        <v>29</v>
      </c>
      <c r="C180" s="53" t="s">
        <v>171</v>
      </c>
      <c r="D180" s="40"/>
      <c r="E180" s="26">
        <f aca="true" t="shared" si="1" ref="E180:E188">E181</f>
        <v>165000</v>
      </c>
    </row>
    <row r="181" spans="1:5" ht="24">
      <c r="A181" s="51" t="s">
        <v>270</v>
      </c>
      <c r="B181" s="53" t="s">
        <v>29</v>
      </c>
      <c r="C181" s="53" t="s">
        <v>272</v>
      </c>
      <c r="D181" s="40"/>
      <c r="E181" s="26">
        <f t="shared" si="1"/>
        <v>165000</v>
      </c>
    </row>
    <row r="182" spans="1:5" ht="12">
      <c r="A182" s="51" t="s">
        <v>174</v>
      </c>
      <c r="B182" s="53" t="s">
        <v>29</v>
      </c>
      <c r="C182" s="53" t="s">
        <v>278</v>
      </c>
      <c r="D182" s="40"/>
      <c r="E182" s="26">
        <f t="shared" si="1"/>
        <v>165000</v>
      </c>
    </row>
    <row r="183" spans="1:5" ht="24">
      <c r="A183" s="43" t="s">
        <v>63</v>
      </c>
      <c r="B183" s="5" t="s">
        <v>29</v>
      </c>
      <c r="C183" s="5" t="s">
        <v>278</v>
      </c>
      <c r="D183" s="18">
        <v>200</v>
      </c>
      <c r="E183" s="28">
        <f t="shared" si="1"/>
        <v>165000</v>
      </c>
    </row>
    <row r="184" spans="1:5" ht="24">
      <c r="A184" s="43" t="s">
        <v>64</v>
      </c>
      <c r="B184" s="5" t="s">
        <v>29</v>
      </c>
      <c r="C184" s="5" t="s">
        <v>278</v>
      </c>
      <c r="D184" s="18">
        <v>240</v>
      </c>
      <c r="E184" s="29">
        <v>165000</v>
      </c>
    </row>
    <row r="185" spans="1:5" ht="36">
      <c r="A185" s="30" t="s">
        <v>313</v>
      </c>
      <c r="B185" s="53" t="s">
        <v>29</v>
      </c>
      <c r="C185" s="53" t="s">
        <v>314</v>
      </c>
      <c r="D185" s="40"/>
      <c r="E185" s="26">
        <f t="shared" si="1"/>
        <v>1200000</v>
      </c>
    </row>
    <row r="186" spans="1:5" ht="24">
      <c r="A186" s="51" t="s">
        <v>315</v>
      </c>
      <c r="B186" s="53" t="s">
        <v>29</v>
      </c>
      <c r="C186" s="53" t="s">
        <v>316</v>
      </c>
      <c r="D186" s="40"/>
      <c r="E186" s="26">
        <f t="shared" si="1"/>
        <v>1200000</v>
      </c>
    </row>
    <row r="187" spans="1:5" ht="24">
      <c r="A187" s="51" t="s">
        <v>322</v>
      </c>
      <c r="B187" s="53" t="s">
        <v>29</v>
      </c>
      <c r="C187" s="53" t="s">
        <v>323</v>
      </c>
      <c r="D187" s="40"/>
      <c r="E187" s="26">
        <f t="shared" si="1"/>
        <v>1200000</v>
      </c>
    </row>
    <row r="188" spans="1:5" ht="24">
      <c r="A188" s="43" t="s">
        <v>63</v>
      </c>
      <c r="B188" s="5" t="s">
        <v>29</v>
      </c>
      <c r="C188" s="5" t="s">
        <v>323</v>
      </c>
      <c r="D188" s="18">
        <v>200</v>
      </c>
      <c r="E188" s="28">
        <f t="shared" si="1"/>
        <v>1200000</v>
      </c>
    </row>
    <row r="189" spans="1:5" ht="24">
      <c r="A189" s="43" t="s">
        <v>64</v>
      </c>
      <c r="B189" s="5" t="s">
        <v>29</v>
      </c>
      <c r="C189" s="5" t="s">
        <v>323</v>
      </c>
      <c r="D189" s="18">
        <v>240</v>
      </c>
      <c r="E189" s="29">
        <v>1200000</v>
      </c>
    </row>
    <row r="190" spans="1:5" ht="50.25" customHeight="1">
      <c r="A190" s="30" t="s">
        <v>167</v>
      </c>
      <c r="B190" s="53" t="s">
        <v>29</v>
      </c>
      <c r="C190" s="53" t="s">
        <v>168</v>
      </c>
      <c r="D190" s="18"/>
      <c r="E190" s="26">
        <f>E191</f>
        <v>5467945</v>
      </c>
    </row>
    <row r="191" spans="1:5" ht="24">
      <c r="A191" s="51" t="s">
        <v>169</v>
      </c>
      <c r="B191" s="53" t="s">
        <v>29</v>
      </c>
      <c r="C191" s="53" t="s">
        <v>170</v>
      </c>
      <c r="D191" s="18"/>
      <c r="E191" s="26">
        <f>E192+E195</f>
        <v>5467945</v>
      </c>
    </row>
    <row r="192" spans="1:5" ht="36">
      <c r="A192" s="50" t="s">
        <v>242</v>
      </c>
      <c r="B192" s="53" t="s">
        <v>29</v>
      </c>
      <c r="C192" s="53" t="s">
        <v>257</v>
      </c>
      <c r="D192" s="40"/>
      <c r="E192" s="26">
        <f>E193</f>
        <v>567945</v>
      </c>
    </row>
    <row r="193" spans="1:5" ht="24">
      <c r="A193" s="6" t="s">
        <v>63</v>
      </c>
      <c r="B193" s="5" t="s">
        <v>29</v>
      </c>
      <c r="C193" s="5" t="s">
        <v>257</v>
      </c>
      <c r="D193" s="18">
        <v>200</v>
      </c>
      <c r="E193" s="28">
        <f>E194</f>
        <v>567945</v>
      </c>
    </row>
    <row r="194" spans="1:5" ht="24">
      <c r="A194" s="6" t="s">
        <v>64</v>
      </c>
      <c r="B194" s="5" t="s">
        <v>29</v>
      </c>
      <c r="C194" s="5" t="s">
        <v>257</v>
      </c>
      <c r="D194" s="18">
        <v>240</v>
      </c>
      <c r="E194" s="29">
        <v>567945</v>
      </c>
    </row>
    <row r="195" spans="1:5" ht="12">
      <c r="A195" s="51" t="s">
        <v>255</v>
      </c>
      <c r="B195" s="53" t="s">
        <v>29</v>
      </c>
      <c r="C195" s="53" t="s">
        <v>256</v>
      </c>
      <c r="D195" s="18"/>
      <c r="E195" s="26">
        <f>E196</f>
        <v>4900000</v>
      </c>
    </row>
    <row r="196" spans="1:5" ht="12">
      <c r="A196" s="43" t="s">
        <v>47</v>
      </c>
      <c r="B196" s="5" t="s">
        <v>29</v>
      </c>
      <c r="C196" s="5" t="s">
        <v>256</v>
      </c>
      <c r="D196" s="18">
        <v>800</v>
      </c>
      <c r="E196" s="28">
        <f>E197</f>
        <v>4900000</v>
      </c>
    </row>
    <row r="197" spans="1:5" ht="36">
      <c r="A197" s="43" t="s">
        <v>68</v>
      </c>
      <c r="B197" s="5" t="s">
        <v>29</v>
      </c>
      <c r="C197" s="5" t="s">
        <v>256</v>
      </c>
      <c r="D197" s="18">
        <v>810</v>
      </c>
      <c r="E197" s="29">
        <v>4900000</v>
      </c>
    </row>
    <row r="198" spans="1:5" ht="36">
      <c r="A198" s="30" t="s">
        <v>72</v>
      </c>
      <c r="B198" s="53" t="s">
        <v>29</v>
      </c>
      <c r="C198" s="53" t="s">
        <v>145</v>
      </c>
      <c r="D198" s="18"/>
      <c r="E198" s="26">
        <f>E200</f>
        <v>13630000</v>
      </c>
    </row>
    <row r="199" spans="1:5" ht="36">
      <c r="A199" s="50" t="s">
        <v>180</v>
      </c>
      <c r="B199" s="53" t="s">
        <v>29</v>
      </c>
      <c r="C199" s="53" t="s">
        <v>144</v>
      </c>
      <c r="D199" s="18"/>
      <c r="E199" s="26">
        <f>E200</f>
        <v>13630000</v>
      </c>
    </row>
    <row r="200" spans="1:5" ht="24">
      <c r="A200" s="50" t="s">
        <v>220</v>
      </c>
      <c r="B200" s="53" t="s">
        <v>29</v>
      </c>
      <c r="C200" s="53" t="s">
        <v>249</v>
      </c>
      <c r="D200" s="40"/>
      <c r="E200" s="26">
        <f>E201+E203</f>
        <v>13630000</v>
      </c>
    </row>
    <row r="201" spans="1:5" ht="24">
      <c r="A201" s="43" t="s">
        <v>63</v>
      </c>
      <c r="B201" s="5" t="s">
        <v>29</v>
      </c>
      <c r="C201" s="5" t="s">
        <v>249</v>
      </c>
      <c r="D201" s="18">
        <v>200</v>
      </c>
      <c r="E201" s="28">
        <f>E202</f>
        <v>2630000</v>
      </c>
    </row>
    <row r="202" spans="1:5" ht="24">
      <c r="A202" s="43" t="s">
        <v>64</v>
      </c>
      <c r="B202" s="5" t="s">
        <v>29</v>
      </c>
      <c r="C202" s="5" t="s">
        <v>249</v>
      </c>
      <c r="D202" s="18">
        <v>240</v>
      </c>
      <c r="E202" s="29">
        <v>2630000</v>
      </c>
    </row>
    <row r="203" spans="1:5" ht="12">
      <c r="A203" s="43" t="s">
        <v>47</v>
      </c>
      <c r="B203" s="5" t="s">
        <v>29</v>
      </c>
      <c r="C203" s="5" t="s">
        <v>249</v>
      </c>
      <c r="D203" s="18">
        <v>800</v>
      </c>
      <c r="E203" s="28">
        <f>E204</f>
        <v>11000000</v>
      </c>
    </row>
    <row r="204" spans="1:5" ht="36">
      <c r="A204" s="43" t="s">
        <v>68</v>
      </c>
      <c r="B204" s="5" t="s">
        <v>29</v>
      </c>
      <c r="C204" s="5" t="s">
        <v>249</v>
      </c>
      <c r="D204" s="18">
        <v>810</v>
      </c>
      <c r="E204" s="29">
        <v>11000000</v>
      </c>
    </row>
    <row r="205" spans="1:5" ht="12">
      <c r="A205" s="37" t="s">
        <v>30</v>
      </c>
      <c r="B205" s="13" t="s">
        <v>31</v>
      </c>
      <c r="C205" s="8"/>
      <c r="D205" s="55"/>
      <c r="E205" s="32">
        <f>E206+E234+E242</f>
        <v>23985597</v>
      </c>
    </row>
    <row r="206" spans="1:5" ht="36">
      <c r="A206" s="30" t="s">
        <v>69</v>
      </c>
      <c r="B206" s="53" t="s">
        <v>31</v>
      </c>
      <c r="C206" s="53" t="s">
        <v>157</v>
      </c>
      <c r="D206" s="18"/>
      <c r="E206" s="26">
        <f>E207</f>
        <v>18237420</v>
      </c>
    </row>
    <row r="207" spans="1:5" ht="24">
      <c r="A207" s="108" t="s">
        <v>208</v>
      </c>
      <c r="B207" s="53" t="s">
        <v>31</v>
      </c>
      <c r="C207" s="53" t="s">
        <v>175</v>
      </c>
      <c r="D207" s="18"/>
      <c r="E207" s="26">
        <f>E208+E213+E216+E219+E222+E231+E228++E225</f>
        <v>18237420</v>
      </c>
    </row>
    <row r="208" spans="1:5" ht="12">
      <c r="A208" s="50" t="s">
        <v>70</v>
      </c>
      <c r="B208" s="53" t="s">
        <v>31</v>
      </c>
      <c r="C208" s="53" t="s">
        <v>176</v>
      </c>
      <c r="D208" s="40"/>
      <c r="E208" s="26">
        <f>E209+E211</f>
        <v>5604017</v>
      </c>
    </row>
    <row r="209" spans="1:5" ht="24">
      <c r="A209" s="43" t="s">
        <v>63</v>
      </c>
      <c r="B209" s="5" t="s">
        <v>31</v>
      </c>
      <c r="C209" s="5" t="s">
        <v>176</v>
      </c>
      <c r="D209" s="18">
        <v>200</v>
      </c>
      <c r="E209" s="28">
        <f>E210</f>
        <v>5603017</v>
      </c>
    </row>
    <row r="210" spans="1:5" ht="24">
      <c r="A210" s="43" t="s">
        <v>64</v>
      </c>
      <c r="B210" s="5" t="s">
        <v>31</v>
      </c>
      <c r="C210" s="5" t="s">
        <v>176</v>
      </c>
      <c r="D210" s="18">
        <v>240</v>
      </c>
      <c r="E210" s="29">
        <v>5603017</v>
      </c>
    </row>
    <row r="211" spans="1:5" ht="12">
      <c r="A211" s="43" t="s">
        <v>47</v>
      </c>
      <c r="B211" s="5" t="s">
        <v>31</v>
      </c>
      <c r="C211" s="5" t="s">
        <v>176</v>
      </c>
      <c r="D211" s="18">
        <v>800</v>
      </c>
      <c r="E211" s="28">
        <f>E212</f>
        <v>1000</v>
      </c>
    </row>
    <row r="212" spans="1:5" ht="12">
      <c r="A212" s="43" t="s">
        <v>65</v>
      </c>
      <c r="B212" s="5" t="s">
        <v>31</v>
      </c>
      <c r="C212" s="5" t="s">
        <v>176</v>
      </c>
      <c r="D212" s="18">
        <v>850</v>
      </c>
      <c r="E212" s="29">
        <v>1000</v>
      </c>
    </row>
    <row r="213" spans="1:5" ht="12">
      <c r="A213" s="14" t="s">
        <v>113</v>
      </c>
      <c r="B213" s="53" t="s">
        <v>31</v>
      </c>
      <c r="C213" s="53" t="s">
        <v>177</v>
      </c>
      <c r="D213" s="18"/>
      <c r="E213" s="26">
        <f>E214</f>
        <v>6242563</v>
      </c>
    </row>
    <row r="214" spans="1:5" ht="24">
      <c r="A214" s="43" t="s">
        <v>63</v>
      </c>
      <c r="B214" s="5" t="s">
        <v>31</v>
      </c>
      <c r="C214" s="5" t="s">
        <v>177</v>
      </c>
      <c r="D214" s="18">
        <v>200</v>
      </c>
      <c r="E214" s="28">
        <f>E215</f>
        <v>6242563</v>
      </c>
    </row>
    <row r="215" spans="1:5" ht="24">
      <c r="A215" s="61" t="s">
        <v>64</v>
      </c>
      <c r="B215" s="5" t="s">
        <v>31</v>
      </c>
      <c r="C215" s="5" t="s">
        <v>177</v>
      </c>
      <c r="D215" s="18">
        <v>240</v>
      </c>
      <c r="E215" s="29">
        <v>6242563</v>
      </c>
    </row>
    <row r="216" spans="1:5" ht="24">
      <c r="A216" s="14" t="s">
        <v>115</v>
      </c>
      <c r="B216" s="53" t="s">
        <v>31</v>
      </c>
      <c r="C216" s="53" t="s">
        <v>204</v>
      </c>
      <c r="D216" s="40"/>
      <c r="E216" s="26">
        <f>E217</f>
        <v>1256740</v>
      </c>
    </row>
    <row r="217" spans="1:5" ht="24">
      <c r="A217" s="43" t="s">
        <v>63</v>
      </c>
      <c r="B217" s="5" t="s">
        <v>31</v>
      </c>
      <c r="C217" s="5" t="s">
        <v>204</v>
      </c>
      <c r="D217" s="18">
        <v>200</v>
      </c>
      <c r="E217" s="28">
        <f>E218</f>
        <v>1256740</v>
      </c>
    </row>
    <row r="218" spans="1:5" ht="24">
      <c r="A218" s="43" t="s">
        <v>64</v>
      </c>
      <c r="B218" s="5" t="s">
        <v>31</v>
      </c>
      <c r="C218" s="5" t="s">
        <v>204</v>
      </c>
      <c r="D218" s="18">
        <v>240</v>
      </c>
      <c r="E218" s="29">
        <v>1256740</v>
      </c>
    </row>
    <row r="219" spans="1:5" ht="24">
      <c r="A219" s="14" t="s">
        <v>237</v>
      </c>
      <c r="B219" s="53" t="s">
        <v>31</v>
      </c>
      <c r="C219" s="53" t="s">
        <v>235</v>
      </c>
      <c r="D219" s="40"/>
      <c r="E219" s="26">
        <f>E220</f>
        <v>35100</v>
      </c>
    </row>
    <row r="220" spans="1:5" ht="24">
      <c r="A220" s="43" t="s">
        <v>63</v>
      </c>
      <c r="B220" s="5" t="s">
        <v>31</v>
      </c>
      <c r="C220" s="5" t="s">
        <v>235</v>
      </c>
      <c r="D220" s="18">
        <v>200</v>
      </c>
      <c r="E220" s="28">
        <f>E221</f>
        <v>35100</v>
      </c>
    </row>
    <row r="221" spans="1:5" ht="24">
      <c r="A221" s="61" t="s">
        <v>64</v>
      </c>
      <c r="B221" s="5" t="s">
        <v>31</v>
      </c>
      <c r="C221" s="5" t="s">
        <v>235</v>
      </c>
      <c r="D221" s="18">
        <v>240</v>
      </c>
      <c r="E221" s="29">
        <v>35100</v>
      </c>
    </row>
    <row r="222" spans="1:5" ht="12">
      <c r="A222" s="14" t="s">
        <v>71</v>
      </c>
      <c r="B222" s="53" t="s">
        <v>31</v>
      </c>
      <c r="C222" s="53" t="s">
        <v>178</v>
      </c>
      <c r="D222" s="18"/>
      <c r="E222" s="26">
        <f>E223</f>
        <v>2214000</v>
      </c>
    </row>
    <row r="223" spans="1:5" ht="24">
      <c r="A223" s="43" t="s">
        <v>63</v>
      </c>
      <c r="B223" s="5" t="s">
        <v>31</v>
      </c>
      <c r="C223" s="5" t="s">
        <v>178</v>
      </c>
      <c r="D223" s="18">
        <v>200</v>
      </c>
      <c r="E223" s="28">
        <f>E224</f>
        <v>2214000</v>
      </c>
    </row>
    <row r="224" spans="1:5" ht="24">
      <c r="A224" s="43" t="s">
        <v>64</v>
      </c>
      <c r="B224" s="5" t="s">
        <v>31</v>
      </c>
      <c r="C224" s="5" t="s">
        <v>178</v>
      </c>
      <c r="D224" s="18">
        <v>240</v>
      </c>
      <c r="E224" s="29">
        <v>2214000</v>
      </c>
    </row>
    <row r="225" spans="1:5" ht="12">
      <c r="A225" s="14" t="s">
        <v>251</v>
      </c>
      <c r="B225" s="53" t="s">
        <v>31</v>
      </c>
      <c r="C225" s="53" t="s">
        <v>250</v>
      </c>
      <c r="D225" s="40"/>
      <c r="E225" s="26">
        <f>E226</f>
        <v>1000000</v>
      </c>
    </row>
    <row r="226" spans="1:5" ht="24">
      <c r="A226" s="43" t="s">
        <v>63</v>
      </c>
      <c r="B226" s="5" t="s">
        <v>31</v>
      </c>
      <c r="C226" s="5" t="s">
        <v>250</v>
      </c>
      <c r="D226" s="18">
        <v>200</v>
      </c>
      <c r="E226" s="28">
        <f>E227</f>
        <v>1000000</v>
      </c>
    </row>
    <row r="227" spans="1:5" ht="24">
      <c r="A227" s="43" t="s">
        <v>64</v>
      </c>
      <c r="B227" s="5" t="s">
        <v>31</v>
      </c>
      <c r="C227" s="5" t="s">
        <v>250</v>
      </c>
      <c r="D227" s="18">
        <v>240</v>
      </c>
      <c r="E227" s="29">
        <v>1000000</v>
      </c>
    </row>
    <row r="228" spans="1:5" ht="24">
      <c r="A228" s="14" t="s">
        <v>238</v>
      </c>
      <c r="B228" s="53" t="s">
        <v>31</v>
      </c>
      <c r="C228" s="53" t="s">
        <v>236</v>
      </c>
      <c r="D228" s="18"/>
      <c r="E228" s="26">
        <f>E229</f>
        <v>20000</v>
      </c>
    </row>
    <row r="229" spans="1:5" ht="24">
      <c r="A229" s="43" t="s">
        <v>63</v>
      </c>
      <c r="B229" s="5" t="s">
        <v>31</v>
      </c>
      <c r="C229" s="5" t="s">
        <v>236</v>
      </c>
      <c r="D229" s="18">
        <v>200</v>
      </c>
      <c r="E229" s="28">
        <f>E230</f>
        <v>20000</v>
      </c>
    </row>
    <row r="230" spans="1:5" ht="24">
      <c r="A230" s="61" t="s">
        <v>64</v>
      </c>
      <c r="B230" s="5" t="s">
        <v>31</v>
      </c>
      <c r="C230" s="5" t="s">
        <v>236</v>
      </c>
      <c r="D230" s="18">
        <v>240</v>
      </c>
      <c r="E230" s="29">
        <v>20000</v>
      </c>
    </row>
    <row r="231" spans="1:5" ht="12">
      <c r="A231" s="14" t="s">
        <v>116</v>
      </c>
      <c r="B231" s="53" t="s">
        <v>31</v>
      </c>
      <c r="C231" s="53" t="s">
        <v>179</v>
      </c>
      <c r="D231" s="18"/>
      <c r="E231" s="26">
        <f>E232</f>
        <v>1865000</v>
      </c>
    </row>
    <row r="232" spans="1:5" ht="24">
      <c r="A232" s="43" t="s">
        <v>63</v>
      </c>
      <c r="B232" s="5" t="s">
        <v>31</v>
      </c>
      <c r="C232" s="5" t="s">
        <v>179</v>
      </c>
      <c r="D232" s="18">
        <v>200</v>
      </c>
      <c r="E232" s="28">
        <f>E233</f>
        <v>1865000</v>
      </c>
    </row>
    <row r="233" spans="1:5" ht="24">
      <c r="A233" s="43" t="s">
        <v>64</v>
      </c>
      <c r="B233" s="5" t="s">
        <v>31</v>
      </c>
      <c r="C233" s="5" t="s">
        <v>179</v>
      </c>
      <c r="D233" s="18">
        <v>240</v>
      </c>
      <c r="E233" s="29">
        <v>1865000</v>
      </c>
    </row>
    <row r="234" spans="1:5" ht="36">
      <c r="A234" s="30" t="s">
        <v>333</v>
      </c>
      <c r="B234" s="53" t="s">
        <v>31</v>
      </c>
      <c r="C234" s="53" t="s">
        <v>299</v>
      </c>
      <c r="D234" s="40"/>
      <c r="E234" s="26">
        <f aca="true" t="shared" si="2" ref="E234:E240">E235</f>
        <v>5548177</v>
      </c>
    </row>
    <row r="235" spans="1:5" ht="24">
      <c r="A235" s="51" t="s">
        <v>317</v>
      </c>
      <c r="B235" s="53" t="s">
        <v>31</v>
      </c>
      <c r="C235" s="53" t="s">
        <v>300</v>
      </c>
      <c r="D235" s="40"/>
      <c r="E235" s="26">
        <f>E236+E239</f>
        <v>5548177</v>
      </c>
    </row>
    <row r="236" spans="1:5" ht="12">
      <c r="A236" s="51" t="s">
        <v>360</v>
      </c>
      <c r="B236" s="53" t="s">
        <v>31</v>
      </c>
      <c r="C236" s="53" t="s">
        <v>361</v>
      </c>
      <c r="D236" s="40"/>
      <c r="E236" s="26">
        <f t="shared" si="2"/>
        <v>1390189.53</v>
      </c>
    </row>
    <row r="237" spans="1:5" ht="24">
      <c r="A237" s="43" t="s">
        <v>63</v>
      </c>
      <c r="B237" s="5" t="s">
        <v>31</v>
      </c>
      <c r="C237" s="5" t="s">
        <v>361</v>
      </c>
      <c r="D237" s="18">
        <v>200</v>
      </c>
      <c r="E237" s="28">
        <f t="shared" si="2"/>
        <v>1390189.53</v>
      </c>
    </row>
    <row r="238" spans="1:5" ht="24">
      <c r="A238" s="43" t="s">
        <v>64</v>
      </c>
      <c r="B238" s="5" t="s">
        <v>31</v>
      </c>
      <c r="C238" s="5" t="s">
        <v>361</v>
      </c>
      <c r="D238" s="18">
        <v>240</v>
      </c>
      <c r="E238" s="29">
        <v>1390189.53</v>
      </c>
    </row>
    <row r="239" spans="1:5" ht="24">
      <c r="A239" s="62" t="s">
        <v>359</v>
      </c>
      <c r="B239" s="53" t="s">
        <v>31</v>
      </c>
      <c r="C239" s="53" t="s">
        <v>351</v>
      </c>
      <c r="D239" s="40"/>
      <c r="E239" s="26">
        <f t="shared" si="2"/>
        <v>4157987.47</v>
      </c>
    </row>
    <row r="240" spans="1:5" ht="24">
      <c r="A240" s="43" t="s">
        <v>63</v>
      </c>
      <c r="B240" s="5" t="s">
        <v>31</v>
      </c>
      <c r="C240" s="5" t="s">
        <v>351</v>
      </c>
      <c r="D240" s="18">
        <v>200</v>
      </c>
      <c r="E240" s="28">
        <f t="shared" si="2"/>
        <v>4157987.47</v>
      </c>
    </row>
    <row r="241" spans="1:5" ht="24">
      <c r="A241" s="43" t="s">
        <v>64</v>
      </c>
      <c r="B241" s="5" t="s">
        <v>31</v>
      </c>
      <c r="C241" s="5" t="s">
        <v>351</v>
      </c>
      <c r="D241" s="18">
        <v>240</v>
      </c>
      <c r="E241" s="29">
        <v>4157987.47</v>
      </c>
    </row>
    <row r="242" spans="1:5" ht="24">
      <c r="A242" s="30" t="s">
        <v>268</v>
      </c>
      <c r="B242" s="53" t="s">
        <v>31</v>
      </c>
      <c r="C242" s="53" t="s">
        <v>171</v>
      </c>
      <c r="D242" s="40"/>
      <c r="E242" s="26">
        <f>E243</f>
        <v>200000</v>
      </c>
    </row>
    <row r="243" spans="1:5" ht="24">
      <c r="A243" s="51" t="s">
        <v>270</v>
      </c>
      <c r="B243" s="53" t="s">
        <v>31</v>
      </c>
      <c r="C243" s="53" t="s">
        <v>272</v>
      </c>
      <c r="D243" s="40"/>
      <c r="E243" s="26">
        <f>E244</f>
        <v>200000</v>
      </c>
    </row>
    <row r="244" spans="1:5" ht="12">
      <c r="A244" s="51" t="s">
        <v>174</v>
      </c>
      <c r="B244" s="53" t="s">
        <v>31</v>
      </c>
      <c r="C244" s="53" t="s">
        <v>278</v>
      </c>
      <c r="D244" s="40"/>
      <c r="E244" s="26">
        <f>E245</f>
        <v>200000</v>
      </c>
    </row>
    <row r="245" spans="1:5" ht="24">
      <c r="A245" s="43" t="s">
        <v>63</v>
      </c>
      <c r="B245" s="5" t="s">
        <v>31</v>
      </c>
      <c r="C245" s="5" t="s">
        <v>278</v>
      </c>
      <c r="D245" s="18">
        <v>200</v>
      </c>
      <c r="E245" s="28">
        <f>E246</f>
        <v>200000</v>
      </c>
    </row>
    <row r="246" spans="1:5" ht="24">
      <c r="A246" s="43" t="s">
        <v>64</v>
      </c>
      <c r="B246" s="5" t="s">
        <v>31</v>
      </c>
      <c r="C246" s="5" t="s">
        <v>278</v>
      </c>
      <c r="D246" s="18">
        <v>240</v>
      </c>
      <c r="E246" s="29">
        <v>200000</v>
      </c>
    </row>
    <row r="247" spans="1:5" ht="12">
      <c r="A247" s="16" t="s">
        <v>32</v>
      </c>
      <c r="B247" s="3" t="s">
        <v>33</v>
      </c>
      <c r="C247" s="9"/>
      <c r="D247" s="9"/>
      <c r="E247" s="25">
        <f>E248</f>
        <v>312382</v>
      </c>
    </row>
    <row r="248" spans="1:5" ht="12">
      <c r="A248" s="38" t="s">
        <v>34</v>
      </c>
      <c r="B248" s="13" t="s">
        <v>35</v>
      </c>
      <c r="C248" s="8"/>
      <c r="D248" s="8"/>
      <c r="E248" s="32">
        <f aca="true" t="shared" si="3" ref="E248:E255">E249</f>
        <v>312382</v>
      </c>
    </row>
    <row r="249" spans="1:5" ht="36">
      <c r="A249" s="30" t="s">
        <v>334</v>
      </c>
      <c r="B249" s="53" t="s">
        <v>35</v>
      </c>
      <c r="C249" s="53" t="s">
        <v>182</v>
      </c>
      <c r="D249" s="53"/>
      <c r="E249" s="26">
        <f t="shared" si="3"/>
        <v>312382</v>
      </c>
    </row>
    <row r="250" spans="1:5" ht="24">
      <c r="A250" s="50" t="s">
        <v>181</v>
      </c>
      <c r="B250" s="53" t="s">
        <v>35</v>
      </c>
      <c r="C250" s="53" t="s">
        <v>183</v>
      </c>
      <c r="D250" s="53"/>
      <c r="E250" s="26">
        <f>E251+E254+E257</f>
        <v>312382</v>
      </c>
    </row>
    <row r="251" spans="1:5" ht="12">
      <c r="A251" s="50" t="s">
        <v>318</v>
      </c>
      <c r="B251" s="53" t="s">
        <v>35</v>
      </c>
      <c r="C251" s="53" t="s">
        <v>319</v>
      </c>
      <c r="D251" s="5"/>
      <c r="E251" s="26">
        <f t="shared" si="3"/>
        <v>100000</v>
      </c>
    </row>
    <row r="252" spans="1:5" ht="12">
      <c r="A252" s="43" t="s">
        <v>320</v>
      </c>
      <c r="B252" s="5" t="s">
        <v>35</v>
      </c>
      <c r="C252" s="5" t="s">
        <v>319</v>
      </c>
      <c r="D252" s="5" t="s">
        <v>55</v>
      </c>
      <c r="E252" s="28">
        <f t="shared" si="3"/>
        <v>100000</v>
      </c>
    </row>
    <row r="253" spans="1:5" ht="12">
      <c r="A253" s="43" t="s">
        <v>321</v>
      </c>
      <c r="B253" s="5" t="s">
        <v>35</v>
      </c>
      <c r="C253" s="5" t="s">
        <v>319</v>
      </c>
      <c r="D253" s="5" t="s">
        <v>56</v>
      </c>
      <c r="E253" s="29">
        <v>100000</v>
      </c>
    </row>
    <row r="254" spans="1:5" ht="12">
      <c r="A254" s="50" t="s">
        <v>91</v>
      </c>
      <c r="B254" s="53" t="s">
        <v>35</v>
      </c>
      <c r="C254" s="53" t="s">
        <v>184</v>
      </c>
      <c r="D254" s="5"/>
      <c r="E254" s="26">
        <f t="shared" si="3"/>
        <v>77000</v>
      </c>
    </row>
    <row r="255" spans="1:5" ht="24">
      <c r="A255" s="43" t="s">
        <v>63</v>
      </c>
      <c r="B255" s="5" t="s">
        <v>35</v>
      </c>
      <c r="C255" s="5" t="s">
        <v>184</v>
      </c>
      <c r="D255" s="5" t="s">
        <v>55</v>
      </c>
      <c r="E255" s="28">
        <f t="shared" si="3"/>
        <v>77000</v>
      </c>
    </row>
    <row r="256" spans="1:5" ht="24">
      <c r="A256" s="43" t="s">
        <v>64</v>
      </c>
      <c r="B256" s="5" t="s">
        <v>35</v>
      </c>
      <c r="C256" s="5" t="s">
        <v>184</v>
      </c>
      <c r="D256" s="5" t="s">
        <v>56</v>
      </c>
      <c r="E256" s="29">
        <v>77000</v>
      </c>
    </row>
    <row r="257" spans="1:5" ht="12">
      <c r="A257" s="50" t="s">
        <v>185</v>
      </c>
      <c r="B257" s="53" t="s">
        <v>35</v>
      </c>
      <c r="C257" s="53" t="s">
        <v>221</v>
      </c>
      <c r="D257" s="53"/>
      <c r="E257" s="26">
        <f>E258</f>
        <v>135382</v>
      </c>
    </row>
    <row r="258" spans="1:5" ht="48">
      <c r="A258" s="6" t="s">
        <v>80</v>
      </c>
      <c r="B258" s="5" t="s">
        <v>35</v>
      </c>
      <c r="C258" s="5" t="s">
        <v>221</v>
      </c>
      <c r="D258" s="5" t="s">
        <v>52</v>
      </c>
      <c r="E258" s="28">
        <f>E259</f>
        <v>135382</v>
      </c>
    </row>
    <row r="259" spans="1:5" ht="12">
      <c r="A259" s="6" t="s">
        <v>81</v>
      </c>
      <c r="B259" s="5" t="s">
        <v>35</v>
      </c>
      <c r="C259" s="5" t="s">
        <v>221</v>
      </c>
      <c r="D259" s="5" t="s">
        <v>82</v>
      </c>
      <c r="E259" s="29">
        <v>135382</v>
      </c>
    </row>
    <row r="260" spans="1:5" ht="12">
      <c r="A260" s="1" t="s">
        <v>36</v>
      </c>
      <c r="B260" s="3" t="s">
        <v>37</v>
      </c>
      <c r="C260" s="9"/>
      <c r="D260" s="9"/>
      <c r="E260" s="25">
        <f>E261</f>
        <v>23780463</v>
      </c>
    </row>
    <row r="261" spans="1:5" ht="12">
      <c r="A261" s="38" t="s">
        <v>38</v>
      </c>
      <c r="B261" s="13" t="s">
        <v>39</v>
      </c>
      <c r="C261" s="8"/>
      <c r="D261" s="8"/>
      <c r="E261" s="32">
        <f>E262</f>
        <v>23780463</v>
      </c>
    </row>
    <row r="262" spans="1:5" ht="24">
      <c r="A262" s="30" t="s">
        <v>187</v>
      </c>
      <c r="B262" s="53" t="s">
        <v>39</v>
      </c>
      <c r="C262" s="53" t="s">
        <v>186</v>
      </c>
      <c r="D262" s="5"/>
      <c r="E262" s="26">
        <f>E263</f>
        <v>23780463</v>
      </c>
    </row>
    <row r="263" spans="1:5" ht="24">
      <c r="A263" s="50" t="s">
        <v>260</v>
      </c>
      <c r="B263" s="53" t="s">
        <v>39</v>
      </c>
      <c r="C263" s="53" t="s">
        <v>258</v>
      </c>
      <c r="D263" s="5"/>
      <c r="E263" s="26">
        <f>E264+E271+E274</f>
        <v>23780463</v>
      </c>
    </row>
    <row r="264" spans="1:5" ht="24">
      <c r="A264" s="50" t="s">
        <v>79</v>
      </c>
      <c r="B264" s="53" t="s">
        <v>39</v>
      </c>
      <c r="C264" s="53" t="s">
        <v>262</v>
      </c>
      <c r="D264" s="53"/>
      <c r="E264" s="26">
        <f>E265+E267+E269</f>
        <v>17692124</v>
      </c>
    </row>
    <row r="265" spans="1:5" ht="48">
      <c r="A265" s="6" t="s">
        <v>80</v>
      </c>
      <c r="B265" s="5" t="s">
        <v>39</v>
      </c>
      <c r="C265" s="5" t="s">
        <v>262</v>
      </c>
      <c r="D265" s="5" t="s">
        <v>52</v>
      </c>
      <c r="E265" s="28">
        <f>E266</f>
        <v>14504124</v>
      </c>
    </row>
    <row r="266" spans="1:5" ht="12">
      <c r="A266" s="6" t="s">
        <v>81</v>
      </c>
      <c r="B266" s="5" t="s">
        <v>39</v>
      </c>
      <c r="C266" s="5" t="s">
        <v>262</v>
      </c>
      <c r="D266" s="5" t="s">
        <v>82</v>
      </c>
      <c r="E266" s="29">
        <v>14504124</v>
      </c>
    </row>
    <row r="267" spans="1:5" ht="24">
      <c r="A267" s="43" t="s">
        <v>63</v>
      </c>
      <c r="B267" s="5" t="s">
        <v>39</v>
      </c>
      <c r="C267" s="5" t="s">
        <v>262</v>
      </c>
      <c r="D267" s="5" t="s">
        <v>55</v>
      </c>
      <c r="E267" s="28">
        <f>E268</f>
        <v>3175000</v>
      </c>
    </row>
    <row r="268" spans="1:5" ht="24">
      <c r="A268" s="43" t="s">
        <v>64</v>
      </c>
      <c r="B268" s="5" t="s">
        <v>39</v>
      </c>
      <c r="C268" s="5" t="s">
        <v>262</v>
      </c>
      <c r="D268" s="5" t="s">
        <v>56</v>
      </c>
      <c r="E268" s="29">
        <v>3175000</v>
      </c>
    </row>
    <row r="269" spans="1:5" ht="12">
      <c r="A269" s="45" t="s">
        <v>47</v>
      </c>
      <c r="B269" s="5" t="s">
        <v>39</v>
      </c>
      <c r="C269" s="5" t="s">
        <v>262</v>
      </c>
      <c r="D269" s="4" t="s">
        <v>57</v>
      </c>
      <c r="E269" s="28">
        <f>E270</f>
        <v>13000</v>
      </c>
    </row>
    <row r="270" spans="1:5" ht="12">
      <c r="A270" s="45" t="s">
        <v>65</v>
      </c>
      <c r="B270" s="5" t="s">
        <v>39</v>
      </c>
      <c r="C270" s="5" t="s">
        <v>262</v>
      </c>
      <c r="D270" s="4" t="s">
        <v>58</v>
      </c>
      <c r="E270" s="29">
        <v>13000</v>
      </c>
    </row>
    <row r="271" spans="1:5" ht="12">
      <c r="A271" s="50" t="s">
        <v>87</v>
      </c>
      <c r="B271" s="53" t="s">
        <v>39</v>
      </c>
      <c r="C271" s="53" t="s">
        <v>259</v>
      </c>
      <c r="D271" s="5"/>
      <c r="E271" s="26">
        <f>E272</f>
        <v>3928339</v>
      </c>
    </row>
    <row r="272" spans="1:5" ht="24">
      <c r="A272" s="43" t="s">
        <v>63</v>
      </c>
      <c r="B272" s="5" t="s">
        <v>39</v>
      </c>
      <c r="C272" s="5" t="s">
        <v>259</v>
      </c>
      <c r="D272" s="5" t="s">
        <v>55</v>
      </c>
      <c r="E272" s="28">
        <f>E273</f>
        <v>3928339</v>
      </c>
    </row>
    <row r="273" spans="1:5" ht="24">
      <c r="A273" s="43" t="s">
        <v>64</v>
      </c>
      <c r="B273" s="5" t="s">
        <v>39</v>
      </c>
      <c r="C273" s="5" t="s">
        <v>259</v>
      </c>
      <c r="D273" s="5" t="s">
        <v>56</v>
      </c>
      <c r="E273" s="29">
        <v>3928339</v>
      </c>
    </row>
    <row r="274" spans="1:5" ht="24">
      <c r="A274" s="50" t="s">
        <v>88</v>
      </c>
      <c r="B274" s="53" t="s">
        <v>39</v>
      </c>
      <c r="C274" s="53" t="s">
        <v>261</v>
      </c>
      <c r="D274" s="5"/>
      <c r="E274" s="26">
        <f>E275</f>
        <v>2160000</v>
      </c>
    </row>
    <row r="275" spans="1:5" ht="24">
      <c r="A275" s="43" t="s">
        <v>63</v>
      </c>
      <c r="B275" s="5" t="s">
        <v>39</v>
      </c>
      <c r="C275" s="5" t="s">
        <v>261</v>
      </c>
      <c r="D275" s="5" t="s">
        <v>55</v>
      </c>
      <c r="E275" s="28">
        <f>E276</f>
        <v>2160000</v>
      </c>
    </row>
    <row r="276" spans="1:5" ht="24">
      <c r="A276" s="43" t="s">
        <v>64</v>
      </c>
      <c r="B276" s="5" t="s">
        <v>39</v>
      </c>
      <c r="C276" s="5" t="s">
        <v>261</v>
      </c>
      <c r="D276" s="5" t="s">
        <v>56</v>
      </c>
      <c r="E276" s="29">
        <v>2160000</v>
      </c>
    </row>
    <row r="277" spans="1:5" ht="12">
      <c r="A277" s="1" t="s">
        <v>40</v>
      </c>
      <c r="B277" s="3" t="s">
        <v>41</v>
      </c>
      <c r="C277" s="9"/>
      <c r="D277" s="9"/>
      <c r="E277" s="25">
        <f>E278+E285</f>
        <v>3055000</v>
      </c>
    </row>
    <row r="278" spans="1:5" ht="12">
      <c r="A278" s="38" t="s">
        <v>42</v>
      </c>
      <c r="B278" s="13" t="s">
        <v>43</v>
      </c>
      <c r="C278" s="13"/>
      <c r="D278" s="13"/>
      <c r="E278" s="32">
        <f aca="true" t="shared" si="4" ref="E278:E283">E279</f>
        <v>20000</v>
      </c>
    </row>
    <row r="279" spans="1:5" ht="24">
      <c r="A279" s="30" t="s">
        <v>73</v>
      </c>
      <c r="B279" s="53" t="s">
        <v>43</v>
      </c>
      <c r="C279" s="53" t="s">
        <v>189</v>
      </c>
      <c r="D279" s="5"/>
      <c r="E279" s="26">
        <f t="shared" si="4"/>
        <v>20000</v>
      </c>
    </row>
    <row r="280" spans="1:5" ht="36">
      <c r="A280" s="30" t="s">
        <v>188</v>
      </c>
      <c r="B280" s="53" t="s">
        <v>43</v>
      </c>
      <c r="C280" s="53" t="s">
        <v>190</v>
      </c>
      <c r="D280" s="5"/>
      <c r="E280" s="28">
        <f t="shared" si="4"/>
        <v>20000</v>
      </c>
    </row>
    <row r="281" spans="1:5" ht="24">
      <c r="A281" s="14" t="s">
        <v>196</v>
      </c>
      <c r="B281" s="53" t="s">
        <v>43</v>
      </c>
      <c r="C281" s="53" t="s">
        <v>191</v>
      </c>
      <c r="D281" s="5"/>
      <c r="E281" s="28">
        <f t="shared" si="4"/>
        <v>20000</v>
      </c>
    </row>
    <row r="282" spans="1:5" ht="96">
      <c r="A282" s="51" t="s">
        <v>198</v>
      </c>
      <c r="B282" s="53" t="s">
        <v>43</v>
      </c>
      <c r="C282" s="53" t="s">
        <v>290</v>
      </c>
      <c r="D282" s="5"/>
      <c r="E282" s="28">
        <f t="shared" si="4"/>
        <v>20000</v>
      </c>
    </row>
    <row r="283" spans="1:5" ht="12">
      <c r="A283" s="43" t="s">
        <v>47</v>
      </c>
      <c r="B283" s="5" t="s">
        <v>43</v>
      </c>
      <c r="C283" s="5" t="s">
        <v>290</v>
      </c>
      <c r="D283" s="5" t="s">
        <v>119</v>
      </c>
      <c r="E283" s="28">
        <f t="shared" si="4"/>
        <v>20000</v>
      </c>
    </row>
    <row r="284" spans="1:5" ht="12">
      <c r="A284" s="43" t="s">
        <v>121</v>
      </c>
      <c r="B284" s="5" t="s">
        <v>43</v>
      </c>
      <c r="C284" s="5" t="s">
        <v>290</v>
      </c>
      <c r="D284" s="5" t="s">
        <v>120</v>
      </c>
      <c r="E284" s="29">
        <v>20000</v>
      </c>
    </row>
    <row r="285" spans="1:5" ht="12">
      <c r="A285" s="38" t="s">
        <v>291</v>
      </c>
      <c r="B285" s="13" t="s">
        <v>292</v>
      </c>
      <c r="C285" s="13"/>
      <c r="D285" s="8"/>
      <c r="E285" s="32">
        <f>E286</f>
        <v>3035000</v>
      </c>
    </row>
    <row r="286" spans="1:5" ht="24">
      <c r="A286" s="30" t="s">
        <v>73</v>
      </c>
      <c r="B286" s="53" t="s">
        <v>292</v>
      </c>
      <c r="C286" s="53" t="s">
        <v>189</v>
      </c>
      <c r="D286" s="5"/>
      <c r="E286" s="26">
        <f>E287+E297</f>
        <v>3035000</v>
      </c>
    </row>
    <row r="287" spans="1:5" ht="36">
      <c r="A287" s="30" t="s">
        <v>188</v>
      </c>
      <c r="B287" s="53" t="s">
        <v>292</v>
      </c>
      <c r="C287" s="53" t="s">
        <v>190</v>
      </c>
      <c r="D287" s="5"/>
      <c r="E287" s="26">
        <f>+E288</f>
        <v>572000</v>
      </c>
    </row>
    <row r="288" spans="1:5" ht="24">
      <c r="A288" s="14" t="s">
        <v>196</v>
      </c>
      <c r="B288" s="53" t="s">
        <v>292</v>
      </c>
      <c r="C288" s="53" t="s">
        <v>191</v>
      </c>
      <c r="D288" s="5"/>
      <c r="E288" s="26">
        <f>E289+E294</f>
        <v>572000</v>
      </c>
    </row>
    <row r="289" spans="1:5" ht="36">
      <c r="A289" s="14" t="s">
        <v>263</v>
      </c>
      <c r="B289" s="53" t="s">
        <v>292</v>
      </c>
      <c r="C289" s="53" t="s">
        <v>279</v>
      </c>
      <c r="D289" s="5"/>
      <c r="E289" s="26">
        <f>E290+E292</f>
        <v>332000</v>
      </c>
    </row>
    <row r="290" spans="1:5" ht="24">
      <c r="A290" s="43" t="s">
        <v>63</v>
      </c>
      <c r="B290" s="5" t="s">
        <v>292</v>
      </c>
      <c r="C290" s="5" t="s">
        <v>279</v>
      </c>
      <c r="D290" s="5" t="s">
        <v>55</v>
      </c>
      <c r="E290" s="28">
        <f>E291</f>
        <v>260000</v>
      </c>
    </row>
    <row r="291" spans="1:5" ht="24">
      <c r="A291" s="43" t="s">
        <v>64</v>
      </c>
      <c r="B291" s="5" t="s">
        <v>292</v>
      </c>
      <c r="C291" s="5" t="s">
        <v>279</v>
      </c>
      <c r="D291" s="5" t="s">
        <v>56</v>
      </c>
      <c r="E291" s="29">
        <v>260000</v>
      </c>
    </row>
    <row r="292" spans="1:5" ht="12">
      <c r="A292" s="48" t="s">
        <v>96</v>
      </c>
      <c r="B292" s="5" t="s">
        <v>292</v>
      </c>
      <c r="C292" s="5" t="s">
        <v>279</v>
      </c>
      <c r="D292" s="5" t="s">
        <v>95</v>
      </c>
      <c r="E292" s="28">
        <f>E293</f>
        <v>72000</v>
      </c>
    </row>
    <row r="293" spans="1:5" ht="12">
      <c r="A293" s="48" t="s">
        <v>97</v>
      </c>
      <c r="B293" s="5" t="s">
        <v>292</v>
      </c>
      <c r="C293" s="5" t="s">
        <v>279</v>
      </c>
      <c r="D293" s="5" t="s">
        <v>94</v>
      </c>
      <c r="E293" s="29">
        <v>72000</v>
      </c>
    </row>
    <row r="294" spans="1:5" ht="24">
      <c r="A294" s="14" t="s">
        <v>197</v>
      </c>
      <c r="B294" s="53" t="s">
        <v>292</v>
      </c>
      <c r="C294" s="53" t="s">
        <v>280</v>
      </c>
      <c r="D294" s="53"/>
      <c r="E294" s="26">
        <f>E295</f>
        <v>240000</v>
      </c>
    </row>
    <row r="295" spans="1:5" ht="24">
      <c r="A295" s="43" t="s">
        <v>63</v>
      </c>
      <c r="B295" s="5" t="s">
        <v>292</v>
      </c>
      <c r="C295" s="5" t="s">
        <v>280</v>
      </c>
      <c r="D295" s="5" t="s">
        <v>55</v>
      </c>
      <c r="E295" s="28">
        <f>E296</f>
        <v>240000</v>
      </c>
    </row>
    <row r="296" spans="1:5" ht="24">
      <c r="A296" s="43" t="s">
        <v>64</v>
      </c>
      <c r="B296" s="5" t="s">
        <v>292</v>
      </c>
      <c r="C296" s="5" t="s">
        <v>280</v>
      </c>
      <c r="D296" s="5" t="s">
        <v>56</v>
      </c>
      <c r="E296" s="29">
        <v>240000</v>
      </c>
    </row>
    <row r="297" spans="1:5" ht="24">
      <c r="A297" s="30" t="s">
        <v>192</v>
      </c>
      <c r="B297" s="53" t="s">
        <v>292</v>
      </c>
      <c r="C297" s="53" t="s">
        <v>193</v>
      </c>
      <c r="D297" s="5"/>
      <c r="E297" s="26">
        <f>E298</f>
        <v>2463000</v>
      </c>
    </row>
    <row r="298" spans="1:5" ht="24">
      <c r="A298" s="51" t="s">
        <v>194</v>
      </c>
      <c r="B298" s="53" t="s">
        <v>292</v>
      </c>
      <c r="C298" s="53" t="s">
        <v>223</v>
      </c>
      <c r="D298" s="5"/>
      <c r="E298" s="26">
        <f>E299+E304</f>
        <v>2463000</v>
      </c>
    </row>
    <row r="299" spans="1:5" ht="12">
      <c r="A299" s="14" t="s">
        <v>195</v>
      </c>
      <c r="B299" s="53" t="s">
        <v>292</v>
      </c>
      <c r="C299" s="53" t="s">
        <v>281</v>
      </c>
      <c r="D299" s="5"/>
      <c r="E299" s="26">
        <f>E300+E302</f>
        <v>463000</v>
      </c>
    </row>
    <row r="300" spans="1:5" ht="24">
      <c r="A300" s="43" t="s">
        <v>63</v>
      </c>
      <c r="B300" s="5" t="s">
        <v>292</v>
      </c>
      <c r="C300" s="5" t="s">
        <v>281</v>
      </c>
      <c r="D300" s="5" t="s">
        <v>55</v>
      </c>
      <c r="E300" s="28">
        <f>E301</f>
        <v>292000</v>
      </c>
    </row>
    <row r="301" spans="1:5" ht="24">
      <c r="A301" s="43" t="s">
        <v>64</v>
      </c>
      <c r="B301" s="5" t="s">
        <v>292</v>
      </c>
      <c r="C301" s="5" t="s">
        <v>281</v>
      </c>
      <c r="D301" s="5" t="s">
        <v>56</v>
      </c>
      <c r="E301" s="29">
        <v>292000</v>
      </c>
    </row>
    <row r="302" spans="1:5" ht="12">
      <c r="A302" s="48" t="s">
        <v>96</v>
      </c>
      <c r="B302" s="5" t="s">
        <v>292</v>
      </c>
      <c r="C302" s="5" t="s">
        <v>281</v>
      </c>
      <c r="D302" s="5" t="s">
        <v>95</v>
      </c>
      <c r="E302" s="28">
        <f>E303</f>
        <v>171000</v>
      </c>
    </row>
    <row r="303" spans="1:5" ht="12">
      <c r="A303" s="48" t="s">
        <v>97</v>
      </c>
      <c r="B303" s="5" t="s">
        <v>292</v>
      </c>
      <c r="C303" s="5" t="s">
        <v>281</v>
      </c>
      <c r="D303" s="5" t="s">
        <v>94</v>
      </c>
      <c r="E303" s="29">
        <v>171000</v>
      </c>
    </row>
    <row r="304" spans="1:5" ht="12">
      <c r="A304" s="51" t="s">
        <v>205</v>
      </c>
      <c r="B304" s="53" t="s">
        <v>292</v>
      </c>
      <c r="C304" s="53" t="s">
        <v>282</v>
      </c>
      <c r="D304" s="53"/>
      <c r="E304" s="26">
        <f>E305</f>
        <v>2000000</v>
      </c>
    </row>
    <row r="305" spans="1:5" ht="24">
      <c r="A305" s="43" t="s">
        <v>63</v>
      </c>
      <c r="B305" s="5" t="s">
        <v>292</v>
      </c>
      <c r="C305" s="5" t="s">
        <v>282</v>
      </c>
      <c r="D305" s="5" t="s">
        <v>55</v>
      </c>
      <c r="E305" s="28">
        <f>E306</f>
        <v>2000000</v>
      </c>
    </row>
    <row r="306" spans="1:5" ht="24">
      <c r="A306" s="43" t="s">
        <v>64</v>
      </c>
      <c r="B306" s="5" t="s">
        <v>292</v>
      </c>
      <c r="C306" s="5" t="s">
        <v>282</v>
      </c>
      <c r="D306" s="5" t="s">
        <v>56</v>
      </c>
      <c r="E306" s="29">
        <v>2000000</v>
      </c>
    </row>
    <row r="307" spans="1:5" ht="12">
      <c r="A307" s="1" t="s">
        <v>44</v>
      </c>
      <c r="B307" s="3" t="s">
        <v>45</v>
      </c>
      <c r="C307" s="9"/>
      <c r="D307" s="9"/>
      <c r="E307" s="25">
        <f>E308</f>
        <v>7784000</v>
      </c>
    </row>
    <row r="308" spans="1:5" ht="12">
      <c r="A308" s="38" t="s">
        <v>92</v>
      </c>
      <c r="B308" s="13" t="s">
        <v>46</v>
      </c>
      <c r="C308" s="8"/>
      <c r="D308" s="8"/>
      <c r="E308" s="32">
        <f>E309</f>
        <v>7784000</v>
      </c>
    </row>
    <row r="309" spans="1:5" ht="36">
      <c r="A309" s="30" t="s">
        <v>74</v>
      </c>
      <c r="B309" s="53" t="s">
        <v>46</v>
      </c>
      <c r="C309" s="53" t="s">
        <v>199</v>
      </c>
      <c r="D309" s="5"/>
      <c r="E309" s="26">
        <f>E310</f>
        <v>7784000</v>
      </c>
    </row>
    <row r="310" spans="1:5" ht="36">
      <c r="A310" s="62" t="s">
        <v>264</v>
      </c>
      <c r="B310" s="53" t="s">
        <v>46</v>
      </c>
      <c r="C310" s="53" t="s">
        <v>200</v>
      </c>
      <c r="D310" s="5"/>
      <c r="E310" s="26">
        <f>+E321+E318+E311</f>
        <v>7784000</v>
      </c>
    </row>
    <row r="311" spans="1:5" ht="24">
      <c r="A311" s="50" t="s">
        <v>79</v>
      </c>
      <c r="B311" s="53" t="s">
        <v>46</v>
      </c>
      <c r="C311" s="53" t="s">
        <v>203</v>
      </c>
      <c r="D311" s="53"/>
      <c r="E311" s="26">
        <f>E312+E314+E316</f>
        <v>4847000</v>
      </c>
    </row>
    <row r="312" spans="1:5" ht="48">
      <c r="A312" s="6" t="s">
        <v>80</v>
      </c>
      <c r="B312" s="5" t="s">
        <v>46</v>
      </c>
      <c r="C312" s="5" t="s">
        <v>203</v>
      </c>
      <c r="D312" s="5" t="s">
        <v>52</v>
      </c>
      <c r="E312" s="28">
        <f>E313</f>
        <v>4557000</v>
      </c>
    </row>
    <row r="313" spans="1:5" ht="12">
      <c r="A313" s="6" t="s">
        <v>81</v>
      </c>
      <c r="B313" s="5" t="s">
        <v>46</v>
      </c>
      <c r="C313" s="5" t="s">
        <v>203</v>
      </c>
      <c r="D313" s="5" t="s">
        <v>82</v>
      </c>
      <c r="E313" s="29">
        <v>4557000</v>
      </c>
    </row>
    <row r="314" spans="1:5" ht="24">
      <c r="A314" s="43" t="s">
        <v>63</v>
      </c>
      <c r="B314" s="5" t="s">
        <v>46</v>
      </c>
      <c r="C314" s="5" t="s">
        <v>203</v>
      </c>
      <c r="D314" s="5" t="s">
        <v>55</v>
      </c>
      <c r="E314" s="63">
        <f>E315</f>
        <v>285000</v>
      </c>
    </row>
    <row r="315" spans="1:5" ht="24">
      <c r="A315" s="43" t="s">
        <v>64</v>
      </c>
      <c r="B315" s="5" t="s">
        <v>46</v>
      </c>
      <c r="C315" s="5" t="s">
        <v>203</v>
      </c>
      <c r="D315" s="5" t="s">
        <v>56</v>
      </c>
      <c r="E315" s="29">
        <v>285000</v>
      </c>
    </row>
    <row r="316" spans="1:5" ht="12">
      <c r="A316" s="43" t="s">
        <v>47</v>
      </c>
      <c r="B316" s="5" t="s">
        <v>46</v>
      </c>
      <c r="C316" s="5" t="s">
        <v>203</v>
      </c>
      <c r="D316" s="5">
        <v>800</v>
      </c>
      <c r="E316" s="63">
        <f>E317</f>
        <v>5000</v>
      </c>
    </row>
    <row r="317" spans="1:5" ht="12">
      <c r="A317" s="43" t="s">
        <v>65</v>
      </c>
      <c r="B317" s="5" t="s">
        <v>46</v>
      </c>
      <c r="C317" s="5" t="s">
        <v>203</v>
      </c>
      <c r="D317" s="5" t="s">
        <v>58</v>
      </c>
      <c r="E317" s="29">
        <v>5000</v>
      </c>
    </row>
    <row r="318" spans="1:5" ht="12">
      <c r="A318" s="51" t="s">
        <v>266</v>
      </c>
      <c r="B318" s="53" t="s">
        <v>46</v>
      </c>
      <c r="C318" s="53" t="s">
        <v>265</v>
      </c>
      <c r="D318" s="53"/>
      <c r="E318" s="26">
        <f>E319</f>
        <v>127000</v>
      </c>
    </row>
    <row r="319" spans="1:5" ht="24">
      <c r="A319" s="43" t="s">
        <v>63</v>
      </c>
      <c r="B319" s="5" t="s">
        <v>46</v>
      </c>
      <c r="C319" s="5" t="s">
        <v>265</v>
      </c>
      <c r="D319" s="5" t="s">
        <v>55</v>
      </c>
      <c r="E319" s="28">
        <f>E320</f>
        <v>127000</v>
      </c>
    </row>
    <row r="320" spans="1:5" ht="24">
      <c r="A320" s="43" t="s">
        <v>64</v>
      </c>
      <c r="B320" s="5" t="s">
        <v>46</v>
      </c>
      <c r="C320" s="5" t="s">
        <v>265</v>
      </c>
      <c r="D320" s="5" t="s">
        <v>56</v>
      </c>
      <c r="E320" s="29">
        <v>127000</v>
      </c>
    </row>
    <row r="321" spans="1:5" ht="24">
      <c r="A321" s="50" t="s">
        <v>227</v>
      </c>
      <c r="B321" s="53" t="s">
        <v>46</v>
      </c>
      <c r="C321" s="53" t="s">
        <v>202</v>
      </c>
      <c r="D321" s="5"/>
      <c r="E321" s="26">
        <f>E322</f>
        <v>2810000</v>
      </c>
    </row>
    <row r="322" spans="1:5" ht="24">
      <c r="A322" s="43" t="s">
        <v>63</v>
      </c>
      <c r="B322" s="5" t="s">
        <v>46</v>
      </c>
      <c r="C322" s="5" t="s">
        <v>202</v>
      </c>
      <c r="D322" s="5" t="s">
        <v>55</v>
      </c>
      <c r="E322" s="28">
        <f>E323</f>
        <v>2810000</v>
      </c>
    </row>
    <row r="323" spans="1:5" ht="24">
      <c r="A323" s="43" t="s">
        <v>64</v>
      </c>
      <c r="B323" s="5" t="s">
        <v>46</v>
      </c>
      <c r="C323" s="5" t="s">
        <v>202</v>
      </c>
      <c r="D323" s="5" t="s">
        <v>56</v>
      </c>
      <c r="E323" s="29">
        <v>2810000</v>
      </c>
    </row>
    <row r="324" spans="1:5" ht="24">
      <c r="A324" s="1" t="s">
        <v>308</v>
      </c>
      <c r="B324" s="3" t="s">
        <v>293</v>
      </c>
      <c r="C324" s="9"/>
      <c r="D324" s="9"/>
      <c r="E324" s="25">
        <f>E325</f>
        <v>20000000</v>
      </c>
    </row>
    <row r="325" spans="1:5" ht="12">
      <c r="A325" s="38" t="s">
        <v>298</v>
      </c>
      <c r="B325" s="13" t="s">
        <v>294</v>
      </c>
      <c r="C325" s="8"/>
      <c r="D325" s="8"/>
      <c r="E325" s="32">
        <f>E326</f>
        <v>20000000</v>
      </c>
    </row>
    <row r="326" spans="1:5" ht="36">
      <c r="A326" s="30" t="s">
        <v>231</v>
      </c>
      <c r="B326" s="53" t="s">
        <v>294</v>
      </c>
      <c r="C326" s="53" t="s">
        <v>124</v>
      </c>
      <c r="D326" s="5"/>
      <c r="E326" s="26">
        <f>E327</f>
        <v>20000000</v>
      </c>
    </row>
    <row r="327" spans="1:5" ht="24">
      <c r="A327" s="51" t="s">
        <v>122</v>
      </c>
      <c r="B327" s="53" t="s">
        <v>294</v>
      </c>
      <c r="C327" s="53" t="s">
        <v>125</v>
      </c>
      <c r="D327" s="5"/>
      <c r="E327" s="26">
        <f>+E338+E335+E328</f>
        <v>20000000</v>
      </c>
    </row>
    <row r="328" spans="1:5" ht="36">
      <c r="A328" s="50" t="s">
        <v>296</v>
      </c>
      <c r="B328" s="53" t="s">
        <v>294</v>
      </c>
      <c r="C328" s="53" t="s">
        <v>295</v>
      </c>
      <c r="D328" s="53"/>
      <c r="E328" s="26">
        <f>E329+E331+E333</f>
        <v>20000000</v>
      </c>
    </row>
    <row r="329" spans="1:5" ht="12">
      <c r="A329" s="43" t="s">
        <v>47</v>
      </c>
      <c r="B329" s="5" t="s">
        <v>294</v>
      </c>
      <c r="C329" s="5" t="s">
        <v>295</v>
      </c>
      <c r="D329" s="5" t="s">
        <v>119</v>
      </c>
      <c r="E329" s="28">
        <f>E330</f>
        <v>20000000</v>
      </c>
    </row>
    <row r="330" spans="1:5" ht="12">
      <c r="A330" s="43" t="s">
        <v>121</v>
      </c>
      <c r="B330" s="5" t="s">
        <v>294</v>
      </c>
      <c r="C330" s="5" t="s">
        <v>295</v>
      </c>
      <c r="D330" s="5" t="s">
        <v>120</v>
      </c>
      <c r="E330" s="29">
        <v>20000000</v>
      </c>
    </row>
  </sheetData>
  <sheetProtection/>
  <mergeCells count="2">
    <mergeCell ref="B3:E3"/>
    <mergeCell ref="A6:E6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16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49.00390625" style="19" customWidth="1"/>
    <col min="2" max="2" width="11.28125" style="19" bestFit="1" customWidth="1"/>
    <col min="3" max="3" width="13.421875" style="19" customWidth="1"/>
    <col min="4" max="4" width="12.7109375" style="19" customWidth="1"/>
    <col min="5" max="5" width="13.140625" style="19" customWidth="1"/>
    <col min="6" max="6" width="13.00390625" style="19" bestFit="1" customWidth="1"/>
    <col min="7" max="7" width="10.8515625" style="19" bestFit="1" customWidth="1"/>
    <col min="8" max="241" width="9.140625" style="19" customWidth="1"/>
    <col min="242" max="242" width="37.7109375" style="19" customWidth="1"/>
    <col min="243" max="243" width="7.57421875" style="19" customWidth="1"/>
    <col min="244" max="245" width="9.00390625" style="19" customWidth="1"/>
    <col min="246" max="246" width="6.421875" style="19" customWidth="1"/>
    <col min="247" max="247" width="9.28125" style="19" customWidth="1"/>
    <col min="248" max="248" width="11.00390625" style="19" customWidth="1"/>
    <col min="249" max="249" width="9.8515625" style="19" customWidth="1"/>
    <col min="250" max="252" width="0" style="19" hidden="1" customWidth="1"/>
    <col min="253" max="16384" width="9.140625" style="19" customWidth="1"/>
  </cols>
  <sheetData>
    <row r="2" spans="3:11" ht="12">
      <c r="C2" s="20"/>
      <c r="D2" s="19" t="s">
        <v>329</v>
      </c>
      <c r="K2" s="20"/>
    </row>
    <row r="3" spans="2:12" ht="24.75" customHeight="1">
      <c r="B3" s="74"/>
      <c r="C3" s="74"/>
      <c r="D3" s="115" t="s">
        <v>244</v>
      </c>
      <c r="E3" s="115"/>
      <c r="F3" s="115"/>
      <c r="G3" s="74"/>
      <c r="I3" s="74"/>
      <c r="J3" s="74"/>
      <c r="K3" s="74"/>
      <c r="L3" s="74"/>
    </row>
    <row r="4" spans="3:11" ht="12">
      <c r="C4" s="20"/>
      <c r="D4" s="19" t="s">
        <v>366</v>
      </c>
      <c r="K4" s="20"/>
    </row>
    <row r="5" ht="12">
      <c r="C5" s="20"/>
    </row>
    <row r="6" spans="1:6" ht="44.25" customHeight="1">
      <c r="A6" s="117" t="s">
        <v>350</v>
      </c>
      <c r="B6" s="117"/>
      <c r="C6" s="117"/>
      <c r="D6" s="117"/>
      <c r="E6" s="117"/>
      <c r="F6" s="117"/>
    </row>
    <row r="7" ht="12">
      <c r="A7" s="21"/>
    </row>
    <row r="8" spans="4:6" ht="12">
      <c r="D8" s="22"/>
      <c r="E8" s="111"/>
      <c r="F8" s="111" t="s">
        <v>93</v>
      </c>
    </row>
    <row r="9" spans="1:6" ht="36">
      <c r="A9" s="23" t="s">
        <v>0</v>
      </c>
      <c r="B9" s="24" t="s">
        <v>1</v>
      </c>
      <c r="C9" s="24" t="s">
        <v>2</v>
      </c>
      <c r="D9" s="24" t="s">
        <v>3</v>
      </c>
      <c r="E9" s="24" t="s">
        <v>342</v>
      </c>
      <c r="F9" s="24" t="s">
        <v>343</v>
      </c>
    </row>
    <row r="10" spans="1:6" ht="12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</row>
    <row r="11" spans="1:5" ht="36">
      <c r="A11" s="49" t="s">
        <v>102</v>
      </c>
      <c r="B11" s="18"/>
      <c r="C11" s="18"/>
      <c r="D11" s="18"/>
      <c r="E11" s="18"/>
    </row>
    <row r="12" spans="1:6" ht="12">
      <c r="A12" s="39" t="s">
        <v>4</v>
      </c>
      <c r="B12" s="40"/>
      <c r="C12" s="40"/>
      <c r="D12" s="40"/>
      <c r="E12" s="26">
        <f>E13+E81+E90+E122+E156+E240+E253+E270+E300</f>
        <v>148785296.76999998</v>
      </c>
      <c r="F12" s="26">
        <f>F13+F81+F90+F122+F156+F240+F253+F270+F300</f>
        <v>151712881.03</v>
      </c>
    </row>
    <row r="13" spans="1:6" ht="12">
      <c r="A13" s="1" t="s">
        <v>5</v>
      </c>
      <c r="B13" s="3" t="s">
        <v>7</v>
      </c>
      <c r="C13" s="47"/>
      <c r="D13" s="47"/>
      <c r="E13" s="25">
        <f>E14+E19+E33+E39</f>
        <v>28318169</v>
      </c>
      <c r="F13" s="25">
        <f>F14+F19+F33+F39</f>
        <v>29202914</v>
      </c>
    </row>
    <row r="14" spans="1:6" ht="36">
      <c r="A14" s="41" t="s">
        <v>49</v>
      </c>
      <c r="B14" s="12" t="s">
        <v>8</v>
      </c>
      <c r="C14" s="15"/>
      <c r="D14" s="15"/>
      <c r="E14" s="32">
        <f>+E15</f>
        <v>1931004</v>
      </c>
      <c r="F14" s="32">
        <f>+F15</f>
        <v>1931004</v>
      </c>
    </row>
    <row r="15" spans="1:6" ht="36">
      <c r="A15" s="30" t="s">
        <v>50</v>
      </c>
      <c r="B15" s="52" t="s">
        <v>8</v>
      </c>
      <c r="C15" s="52" t="s">
        <v>123</v>
      </c>
      <c r="D15" s="52"/>
      <c r="E15" s="26">
        <f aca="true" t="shared" si="0" ref="E15:F17">E16</f>
        <v>1931004</v>
      </c>
      <c r="F15" s="26">
        <f t="shared" si="0"/>
        <v>1931004</v>
      </c>
    </row>
    <row r="16" spans="1:6" ht="24">
      <c r="A16" s="51" t="s">
        <v>9</v>
      </c>
      <c r="B16" s="52" t="s">
        <v>8</v>
      </c>
      <c r="C16" s="52" t="s">
        <v>123</v>
      </c>
      <c r="D16" s="52"/>
      <c r="E16" s="26">
        <f t="shared" si="0"/>
        <v>1931004</v>
      </c>
      <c r="F16" s="26">
        <f t="shared" si="0"/>
        <v>1931004</v>
      </c>
    </row>
    <row r="17" spans="1:6" ht="48">
      <c r="A17" s="43" t="s">
        <v>83</v>
      </c>
      <c r="B17" s="4" t="s">
        <v>8</v>
      </c>
      <c r="C17" s="4" t="s">
        <v>123</v>
      </c>
      <c r="D17" s="4" t="s">
        <v>52</v>
      </c>
      <c r="E17" s="28">
        <f t="shared" si="0"/>
        <v>1931004</v>
      </c>
      <c r="F17" s="28">
        <f t="shared" si="0"/>
        <v>1931004</v>
      </c>
    </row>
    <row r="18" spans="1:6" ht="24">
      <c r="A18" s="45" t="s">
        <v>89</v>
      </c>
      <c r="B18" s="4" t="s">
        <v>8</v>
      </c>
      <c r="C18" s="4" t="s">
        <v>123</v>
      </c>
      <c r="D18" s="4" t="s">
        <v>54</v>
      </c>
      <c r="E18" s="29">
        <v>1931004</v>
      </c>
      <c r="F18" s="29">
        <v>1931004</v>
      </c>
    </row>
    <row r="19" spans="1:6" ht="36">
      <c r="A19" s="38" t="s">
        <v>10</v>
      </c>
      <c r="B19" s="12" t="s">
        <v>11</v>
      </c>
      <c r="C19" s="15"/>
      <c r="D19" s="15"/>
      <c r="E19" s="32">
        <f>E29+E20</f>
        <v>12812987</v>
      </c>
      <c r="F19" s="32">
        <f>F29+F20</f>
        <v>13311724</v>
      </c>
    </row>
    <row r="20" spans="1:6" ht="36">
      <c r="A20" s="30" t="s">
        <v>231</v>
      </c>
      <c r="B20" s="52" t="s">
        <v>11</v>
      </c>
      <c r="C20" s="52" t="s">
        <v>124</v>
      </c>
      <c r="D20" s="52"/>
      <c r="E20" s="26">
        <f>E21</f>
        <v>11499743</v>
      </c>
      <c r="F20" s="26">
        <f>F21</f>
        <v>11949185</v>
      </c>
    </row>
    <row r="21" spans="1:6" ht="24">
      <c r="A21" s="51" t="s">
        <v>122</v>
      </c>
      <c r="B21" s="53" t="s">
        <v>11</v>
      </c>
      <c r="C21" s="52" t="s">
        <v>125</v>
      </c>
      <c r="D21" s="52"/>
      <c r="E21" s="26">
        <f>E22</f>
        <v>11499743</v>
      </c>
      <c r="F21" s="26">
        <f>F22</f>
        <v>11949185</v>
      </c>
    </row>
    <row r="22" spans="1:6" ht="12">
      <c r="A22" s="51" t="s">
        <v>51</v>
      </c>
      <c r="B22" s="52" t="s">
        <v>11</v>
      </c>
      <c r="C22" s="52" t="s">
        <v>126</v>
      </c>
      <c r="D22" s="52"/>
      <c r="E22" s="26">
        <f>E23+E25+E27</f>
        <v>11499743</v>
      </c>
      <c r="F22" s="26">
        <f>F23+F25+F27</f>
        <v>11949185</v>
      </c>
    </row>
    <row r="23" spans="1:6" ht="48">
      <c r="A23" s="44" t="s">
        <v>83</v>
      </c>
      <c r="B23" s="4" t="s">
        <v>11</v>
      </c>
      <c r="C23" s="4" t="s">
        <v>126</v>
      </c>
      <c r="D23" s="4" t="s">
        <v>52</v>
      </c>
      <c r="E23" s="28">
        <f>E24</f>
        <v>9093543</v>
      </c>
      <c r="F23" s="28">
        <f>F24</f>
        <v>9460985</v>
      </c>
    </row>
    <row r="24" spans="1:6" ht="24">
      <c r="A24" s="45" t="s">
        <v>89</v>
      </c>
      <c r="B24" s="4" t="s">
        <v>11</v>
      </c>
      <c r="C24" s="4" t="s">
        <v>126</v>
      </c>
      <c r="D24" s="4" t="s">
        <v>54</v>
      </c>
      <c r="E24" s="29">
        <v>9093543</v>
      </c>
      <c r="F24" s="29">
        <v>9460985</v>
      </c>
    </row>
    <row r="25" spans="1:6" ht="24">
      <c r="A25" s="43" t="s">
        <v>63</v>
      </c>
      <c r="B25" s="4" t="s">
        <v>11</v>
      </c>
      <c r="C25" s="4" t="s">
        <v>126</v>
      </c>
      <c r="D25" s="4" t="s">
        <v>55</v>
      </c>
      <c r="E25" s="28">
        <f>E26</f>
        <v>2405200</v>
      </c>
      <c r="F25" s="28">
        <f>F26</f>
        <v>2487200</v>
      </c>
    </row>
    <row r="26" spans="1:6" ht="24">
      <c r="A26" s="43" t="s">
        <v>64</v>
      </c>
      <c r="B26" s="4" t="s">
        <v>11</v>
      </c>
      <c r="C26" s="4" t="s">
        <v>126</v>
      </c>
      <c r="D26" s="4" t="s">
        <v>56</v>
      </c>
      <c r="E26" s="29">
        <v>2405200</v>
      </c>
      <c r="F26" s="29">
        <v>2487200</v>
      </c>
    </row>
    <row r="27" spans="1:6" ht="12">
      <c r="A27" s="45" t="s">
        <v>47</v>
      </c>
      <c r="B27" s="4" t="s">
        <v>11</v>
      </c>
      <c r="C27" s="4" t="s">
        <v>126</v>
      </c>
      <c r="D27" s="4" t="s">
        <v>57</v>
      </c>
      <c r="E27" s="28">
        <f>E28</f>
        <v>1000</v>
      </c>
      <c r="F27" s="28">
        <f>F28</f>
        <v>1000</v>
      </c>
    </row>
    <row r="28" spans="1:6" ht="12">
      <c r="A28" s="45" t="s">
        <v>65</v>
      </c>
      <c r="B28" s="4" t="s">
        <v>11</v>
      </c>
      <c r="C28" s="4" t="s">
        <v>126</v>
      </c>
      <c r="D28" s="4" t="s">
        <v>58</v>
      </c>
      <c r="E28" s="29">
        <v>1000</v>
      </c>
      <c r="F28" s="29">
        <v>1000</v>
      </c>
    </row>
    <row r="29" spans="1:6" ht="12">
      <c r="A29" s="30" t="s">
        <v>59</v>
      </c>
      <c r="B29" s="52" t="s">
        <v>11</v>
      </c>
      <c r="C29" s="52" t="s">
        <v>127</v>
      </c>
      <c r="D29" s="52"/>
      <c r="E29" s="26">
        <f aca="true" t="shared" si="1" ref="E29:F31">E30</f>
        <v>1313244</v>
      </c>
      <c r="F29" s="26">
        <f t="shared" si="1"/>
        <v>1362539</v>
      </c>
    </row>
    <row r="30" spans="1:6" ht="24">
      <c r="A30" s="51" t="s">
        <v>60</v>
      </c>
      <c r="B30" s="52" t="s">
        <v>11</v>
      </c>
      <c r="C30" s="52" t="s">
        <v>128</v>
      </c>
      <c r="D30" s="52"/>
      <c r="E30" s="26">
        <f t="shared" si="1"/>
        <v>1313244</v>
      </c>
      <c r="F30" s="26">
        <f t="shared" si="1"/>
        <v>1362539</v>
      </c>
    </row>
    <row r="31" spans="1:6" ht="48">
      <c r="A31" s="44" t="s">
        <v>83</v>
      </c>
      <c r="B31" s="4" t="s">
        <v>11</v>
      </c>
      <c r="C31" s="4" t="s">
        <v>128</v>
      </c>
      <c r="D31" s="4" t="s">
        <v>52</v>
      </c>
      <c r="E31" s="28">
        <f t="shared" si="1"/>
        <v>1313244</v>
      </c>
      <c r="F31" s="28">
        <f t="shared" si="1"/>
        <v>1362539</v>
      </c>
    </row>
    <row r="32" spans="1:6" ht="24">
      <c r="A32" s="45" t="s">
        <v>78</v>
      </c>
      <c r="B32" s="4" t="s">
        <v>11</v>
      </c>
      <c r="C32" s="4" t="s">
        <v>128</v>
      </c>
      <c r="D32" s="4" t="s">
        <v>54</v>
      </c>
      <c r="E32" s="29">
        <v>1313244</v>
      </c>
      <c r="F32" s="29">
        <v>1362539</v>
      </c>
    </row>
    <row r="33" spans="1:6" ht="12">
      <c r="A33" s="11" t="s">
        <v>12</v>
      </c>
      <c r="B33" s="13" t="s">
        <v>13</v>
      </c>
      <c r="C33" s="8"/>
      <c r="D33" s="55"/>
      <c r="E33" s="32">
        <f aca="true" t="shared" si="2" ref="E33:F37">E34</f>
        <v>400000</v>
      </c>
      <c r="F33" s="32">
        <f t="shared" si="2"/>
        <v>400000</v>
      </c>
    </row>
    <row r="34" spans="1:6" ht="36">
      <c r="A34" s="30" t="s">
        <v>332</v>
      </c>
      <c r="B34" s="52" t="s">
        <v>13</v>
      </c>
      <c r="C34" s="52" t="s">
        <v>132</v>
      </c>
      <c r="D34" s="4"/>
      <c r="E34" s="26">
        <f t="shared" si="2"/>
        <v>400000</v>
      </c>
      <c r="F34" s="26">
        <f t="shared" si="2"/>
        <v>400000</v>
      </c>
    </row>
    <row r="35" spans="1:6" ht="24">
      <c r="A35" s="14" t="s">
        <v>131</v>
      </c>
      <c r="B35" s="52" t="s">
        <v>13</v>
      </c>
      <c r="C35" s="52" t="s">
        <v>133</v>
      </c>
      <c r="D35" s="4"/>
      <c r="E35" s="26">
        <f t="shared" si="2"/>
        <v>400000</v>
      </c>
      <c r="F35" s="26">
        <f t="shared" si="2"/>
        <v>400000</v>
      </c>
    </row>
    <row r="36" spans="1:6" ht="12">
      <c r="A36" s="14" t="s">
        <v>61</v>
      </c>
      <c r="B36" s="52" t="s">
        <v>13</v>
      </c>
      <c r="C36" s="52" t="s">
        <v>222</v>
      </c>
      <c r="D36" s="52"/>
      <c r="E36" s="26">
        <f t="shared" si="2"/>
        <v>400000</v>
      </c>
      <c r="F36" s="26">
        <f t="shared" si="2"/>
        <v>400000</v>
      </c>
    </row>
    <row r="37" spans="1:6" ht="12">
      <c r="A37" s="7" t="s">
        <v>47</v>
      </c>
      <c r="B37" s="4" t="s">
        <v>13</v>
      </c>
      <c r="C37" s="4" t="s">
        <v>222</v>
      </c>
      <c r="D37" s="4">
        <v>800</v>
      </c>
      <c r="E37" s="28">
        <f t="shared" si="2"/>
        <v>400000</v>
      </c>
      <c r="F37" s="28">
        <f t="shared" si="2"/>
        <v>400000</v>
      </c>
    </row>
    <row r="38" spans="1:6" ht="12">
      <c r="A38" s="7" t="s">
        <v>62</v>
      </c>
      <c r="B38" s="4" t="s">
        <v>13</v>
      </c>
      <c r="C38" s="4" t="s">
        <v>222</v>
      </c>
      <c r="D38" s="4">
        <v>870</v>
      </c>
      <c r="E38" s="29">
        <v>400000</v>
      </c>
      <c r="F38" s="29">
        <v>400000</v>
      </c>
    </row>
    <row r="39" spans="1:6" ht="12">
      <c r="A39" s="11" t="s">
        <v>14</v>
      </c>
      <c r="B39" s="13" t="s">
        <v>15</v>
      </c>
      <c r="C39" s="15"/>
      <c r="D39" s="15"/>
      <c r="E39" s="32">
        <f>+E50+E55+E40+E68+E73</f>
        <v>13174178</v>
      </c>
      <c r="F39" s="32">
        <f>+F50+F55+F40+F68+F73</f>
        <v>13560186</v>
      </c>
    </row>
    <row r="40" spans="1:6" ht="36">
      <c r="A40" s="30" t="s">
        <v>67</v>
      </c>
      <c r="B40" s="52" t="s">
        <v>15</v>
      </c>
      <c r="C40" s="52" t="s">
        <v>135</v>
      </c>
      <c r="D40" s="4"/>
      <c r="E40" s="26">
        <f>E41</f>
        <v>9250178</v>
      </c>
      <c r="F40" s="26">
        <f>F41</f>
        <v>9612186</v>
      </c>
    </row>
    <row r="41" spans="1:6" ht="36">
      <c r="A41" s="59" t="s">
        <v>134</v>
      </c>
      <c r="B41" s="52" t="s">
        <v>15</v>
      </c>
      <c r="C41" s="52" t="s">
        <v>136</v>
      </c>
      <c r="D41" s="4"/>
      <c r="E41" s="26">
        <f>E42+E47</f>
        <v>9250178</v>
      </c>
      <c r="F41" s="26">
        <f>F42+F47</f>
        <v>9612186</v>
      </c>
    </row>
    <row r="42" spans="1:6" ht="36">
      <c r="A42" s="59" t="s">
        <v>84</v>
      </c>
      <c r="B42" s="52" t="s">
        <v>15</v>
      </c>
      <c r="C42" s="52" t="s">
        <v>137</v>
      </c>
      <c r="D42" s="52"/>
      <c r="E42" s="26">
        <f>E43+E45</f>
        <v>9100178</v>
      </c>
      <c r="F42" s="26">
        <f>F43+F45</f>
        <v>9462186</v>
      </c>
    </row>
    <row r="43" spans="1:6" ht="48">
      <c r="A43" s="44" t="s">
        <v>83</v>
      </c>
      <c r="B43" s="4" t="s">
        <v>15</v>
      </c>
      <c r="C43" s="4" t="s">
        <v>137</v>
      </c>
      <c r="D43" s="4" t="s">
        <v>52</v>
      </c>
      <c r="E43" s="28">
        <f>E44</f>
        <v>9050178</v>
      </c>
      <c r="F43" s="28">
        <f>F44</f>
        <v>9412186</v>
      </c>
    </row>
    <row r="44" spans="1:6" ht="24">
      <c r="A44" s="44" t="s">
        <v>53</v>
      </c>
      <c r="B44" s="4" t="s">
        <v>15</v>
      </c>
      <c r="C44" s="4" t="s">
        <v>137</v>
      </c>
      <c r="D44" s="4" t="s">
        <v>54</v>
      </c>
      <c r="E44" s="29">
        <v>9050178</v>
      </c>
      <c r="F44" s="29">
        <v>9412186</v>
      </c>
    </row>
    <row r="45" spans="1:6" ht="24">
      <c r="A45" s="43" t="s">
        <v>63</v>
      </c>
      <c r="B45" s="4" t="s">
        <v>15</v>
      </c>
      <c r="C45" s="4" t="s">
        <v>137</v>
      </c>
      <c r="D45" s="4" t="s">
        <v>55</v>
      </c>
      <c r="E45" s="28">
        <f>E46</f>
        <v>50000</v>
      </c>
      <c r="F45" s="28">
        <f>F46</f>
        <v>50000</v>
      </c>
    </row>
    <row r="46" spans="1:6" ht="24">
      <c r="A46" s="43" t="s">
        <v>64</v>
      </c>
      <c r="B46" s="4" t="s">
        <v>15</v>
      </c>
      <c r="C46" s="4" t="s">
        <v>137</v>
      </c>
      <c r="D46" s="4" t="s">
        <v>56</v>
      </c>
      <c r="E46" s="29">
        <v>50000</v>
      </c>
      <c r="F46" s="29">
        <v>50000</v>
      </c>
    </row>
    <row r="47" spans="1:6" ht="36">
      <c r="A47" s="60" t="s">
        <v>139</v>
      </c>
      <c r="B47" s="52" t="s">
        <v>15</v>
      </c>
      <c r="C47" s="52" t="s">
        <v>138</v>
      </c>
      <c r="D47" s="52"/>
      <c r="E47" s="26">
        <f>E48</f>
        <v>150000</v>
      </c>
      <c r="F47" s="26">
        <f>F48</f>
        <v>150000</v>
      </c>
    </row>
    <row r="48" spans="1:6" ht="24">
      <c r="A48" s="43" t="s">
        <v>63</v>
      </c>
      <c r="B48" s="4" t="s">
        <v>15</v>
      </c>
      <c r="C48" s="4" t="s">
        <v>138</v>
      </c>
      <c r="D48" s="4" t="s">
        <v>55</v>
      </c>
      <c r="E48" s="28">
        <f>E49</f>
        <v>150000</v>
      </c>
      <c r="F48" s="28">
        <f>F49</f>
        <v>150000</v>
      </c>
    </row>
    <row r="49" spans="1:6" ht="24">
      <c r="A49" s="43" t="s">
        <v>64</v>
      </c>
      <c r="B49" s="4" t="s">
        <v>15</v>
      </c>
      <c r="C49" s="4" t="s">
        <v>138</v>
      </c>
      <c r="D49" s="4" t="s">
        <v>56</v>
      </c>
      <c r="E49" s="29">
        <v>150000</v>
      </c>
      <c r="F49" s="29">
        <v>150000</v>
      </c>
    </row>
    <row r="50" spans="1:6" ht="36">
      <c r="A50" s="30" t="s">
        <v>66</v>
      </c>
      <c r="B50" s="52" t="s">
        <v>15</v>
      </c>
      <c r="C50" s="52" t="s">
        <v>143</v>
      </c>
      <c r="D50" s="4"/>
      <c r="E50" s="26">
        <f aca="true" t="shared" si="3" ref="E50:F53">E51</f>
        <v>806000</v>
      </c>
      <c r="F50" s="26">
        <f t="shared" si="3"/>
        <v>816000</v>
      </c>
    </row>
    <row r="51" spans="1:6" ht="24">
      <c r="A51" s="14" t="s">
        <v>141</v>
      </c>
      <c r="B51" s="52" t="s">
        <v>15</v>
      </c>
      <c r="C51" s="52" t="s">
        <v>224</v>
      </c>
      <c r="D51" s="4"/>
      <c r="E51" s="26">
        <f t="shared" si="3"/>
        <v>806000</v>
      </c>
      <c r="F51" s="26">
        <f t="shared" si="3"/>
        <v>816000</v>
      </c>
    </row>
    <row r="52" spans="1:6" ht="12">
      <c r="A52" s="14" t="s">
        <v>225</v>
      </c>
      <c r="B52" s="52" t="s">
        <v>15</v>
      </c>
      <c r="C52" s="52" t="s">
        <v>142</v>
      </c>
      <c r="D52" s="52"/>
      <c r="E52" s="26">
        <f t="shared" si="3"/>
        <v>806000</v>
      </c>
      <c r="F52" s="26">
        <f t="shared" si="3"/>
        <v>816000</v>
      </c>
    </row>
    <row r="53" spans="1:6" ht="24">
      <c r="A53" s="43" t="s">
        <v>63</v>
      </c>
      <c r="B53" s="4" t="s">
        <v>15</v>
      </c>
      <c r="C53" s="4" t="s">
        <v>142</v>
      </c>
      <c r="D53" s="4" t="s">
        <v>55</v>
      </c>
      <c r="E53" s="28">
        <f t="shared" si="3"/>
        <v>806000</v>
      </c>
      <c r="F53" s="28">
        <f t="shared" si="3"/>
        <v>816000</v>
      </c>
    </row>
    <row r="54" spans="1:6" ht="24">
      <c r="A54" s="43" t="s">
        <v>64</v>
      </c>
      <c r="B54" s="4" t="s">
        <v>15</v>
      </c>
      <c r="C54" s="4" t="s">
        <v>142</v>
      </c>
      <c r="D54" s="4" t="s">
        <v>56</v>
      </c>
      <c r="E54" s="29">
        <v>806000</v>
      </c>
      <c r="F54" s="29">
        <v>816000</v>
      </c>
    </row>
    <row r="55" spans="1:6" ht="24">
      <c r="A55" s="30" t="s">
        <v>268</v>
      </c>
      <c r="B55" s="52" t="s">
        <v>15</v>
      </c>
      <c r="C55" s="52" t="s">
        <v>171</v>
      </c>
      <c r="D55" s="52"/>
      <c r="E55" s="26">
        <f>E56+E60+E64</f>
        <v>2129000</v>
      </c>
      <c r="F55" s="26">
        <f>F56+F60+F64</f>
        <v>2141000</v>
      </c>
    </row>
    <row r="56" spans="1:6" ht="24">
      <c r="A56" s="51" t="s">
        <v>269</v>
      </c>
      <c r="B56" s="52" t="s">
        <v>15</v>
      </c>
      <c r="C56" s="52" t="s">
        <v>172</v>
      </c>
      <c r="D56" s="52"/>
      <c r="E56" s="26">
        <f aca="true" t="shared" si="4" ref="E56:F58">E57</f>
        <v>369000</v>
      </c>
      <c r="F56" s="26">
        <f t="shared" si="4"/>
        <v>370000</v>
      </c>
    </row>
    <row r="57" spans="1:6" ht="12">
      <c r="A57" s="51" t="s">
        <v>289</v>
      </c>
      <c r="B57" s="52" t="s">
        <v>15</v>
      </c>
      <c r="C57" s="52" t="s">
        <v>173</v>
      </c>
      <c r="D57" s="52"/>
      <c r="E57" s="26">
        <f t="shared" si="4"/>
        <v>369000</v>
      </c>
      <c r="F57" s="26">
        <f t="shared" si="4"/>
        <v>370000</v>
      </c>
    </row>
    <row r="58" spans="1:6" ht="24">
      <c r="A58" s="43" t="s">
        <v>63</v>
      </c>
      <c r="B58" s="4" t="s">
        <v>15</v>
      </c>
      <c r="C58" s="4" t="s">
        <v>173</v>
      </c>
      <c r="D58" s="4" t="s">
        <v>55</v>
      </c>
      <c r="E58" s="28">
        <f t="shared" si="4"/>
        <v>369000</v>
      </c>
      <c r="F58" s="28">
        <f t="shared" si="4"/>
        <v>370000</v>
      </c>
    </row>
    <row r="59" spans="1:6" ht="24">
      <c r="A59" s="43" t="s">
        <v>64</v>
      </c>
      <c r="B59" s="4" t="s">
        <v>15</v>
      </c>
      <c r="C59" s="4" t="s">
        <v>173</v>
      </c>
      <c r="D59" s="4" t="s">
        <v>56</v>
      </c>
      <c r="E59" s="29">
        <v>369000</v>
      </c>
      <c r="F59" s="29">
        <v>370000</v>
      </c>
    </row>
    <row r="60" spans="1:6" ht="24">
      <c r="A60" s="51" t="s">
        <v>270</v>
      </c>
      <c r="B60" s="52" t="s">
        <v>15</v>
      </c>
      <c r="C60" s="52" t="s">
        <v>272</v>
      </c>
      <c r="D60" s="52"/>
      <c r="E60" s="26">
        <f aca="true" t="shared" si="5" ref="E60:F62">E61</f>
        <v>380000</v>
      </c>
      <c r="F60" s="26">
        <f t="shared" si="5"/>
        <v>381000</v>
      </c>
    </row>
    <row r="61" spans="1:6" ht="12">
      <c r="A61" s="51" t="s">
        <v>276</v>
      </c>
      <c r="B61" s="52" t="s">
        <v>15</v>
      </c>
      <c r="C61" s="52" t="s">
        <v>274</v>
      </c>
      <c r="D61" s="52"/>
      <c r="E61" s="26">
        <f t="shared" si="5"/>
        <v>380000</v>
      </c>
      <c r="F61" s="26">
        <f t="shared" si="5"/>
        <v>381000</v>
      </c>
    </row>
    <row r="62" spans="1:6" ht="24">
      <c r="A62" s="43" t="s">
        <v>63</v>
      </c>
      <c r="B62" s="4" t="s">
        <v>15</v>
      </c>
      <c r="C62" s="4" t="s">
        <v>274</v>
      </c>
      <c r="D62" s="4" t="s">
        <v>55</v>
      </c>
      <c r="E62" s="28">
        <f t="shared" si="5"/>
        <v>380000</v>
      </c>
      <c r="F62" s="28">
        <f t="shared" si="5"/>
        <v>381000</v>
      </c>
    </row>
    <row r="63" spans="1:6" ht="24">
      <c r="A63" s="43" t="s">
        <v>64</v>
      </c>
      <c r="B63" s="4" t="s">
        <v>15</v>
      </c>
      <c r="C63" s="4" t="s">
        <v>274</v>
      </c>
      <c r="D63" s="4" t="s">
        <v>56</v>
      </c>
      <c r="E63" s="29">
        <v>380000</v>
      </c>
      <c r="F63" s="29">
        <v>381000</v>
      </c>
    </row>
    <row r="64" spans="1:6" ht="24">
      <c r="A64" s="51" t="s">
        <v>271</v>
      </c>
      <c r="B64" s="52" t="s">
        <v>15</v>
      </c>
      <c r="C64" s="52" t="s">
        <v>273</v>
      </c>
      <c r="D64" s="52"/>
      <c r="E64" s="26">
        <f aca="true" t="shared" si="6" ref="E64:F66">E65</f>
        <v>1380000</v>
      </c>
      <c r="F64" s="26">
        <f t="shared" si="6"/>
        <v>1390000</v>
      </c>
    </row>
    <row r="65" spans="1:6" ht="12">
      <c r="A65" s="51" t="s">
        <v>277</v>
      </c>
      <c r="B65" s="52" t="s">
        <v>15</v>
      </c>
      <c r="C65" s="52" t="s">
        <v>275</v>
      </c>
      <c r="D65" s="52"/>
      <c r="E65" s="26">
        <f t="shared" si="6"/>
        <v>1380000</v>
      </c>
      <c r="F65" s="26">
        <f t="shared" si="6"/>
        <v>1390000</v>
      </c>
    </row>
    <row r="66" spans="1:6" ht="24">
      <c r="A66" s="43" t="s">
        <v>63</v>
      </c>
      <c r="B66" s="4" t="s">
        <v>15</v>
      </c>
      <c r="C66" s="4" t="s">
        <v>275</v>
      </c>
      <c r="D66" s="4" t="s">
        <v>55</v>
      </c>
      <c r="E66" s="28">
        <f t="shared" si="6"/>
        <v>1380000</v>
      </c>
      <c r="F66" s="28">
        <f t="shared" si="6"/>
        <v>1390000</v>
      </c>
    </row>
    <row r="67" spans="1:6" ht="24">
      <c r="A67" s="43" t="s">
        <v>64</v>
      </c>
      <c r="B67" s="4" t="s">
        <v>15</v>
      </c>
      <c r="C67" s="4" t="s">
        <v>275</v>
      </c>
      <c r="D67" s="4" t="s">
        <v>56</v>
      </c>
      <c r="E67" s="29">
        <v>1380000</v>
      </c>
      <c r="F67" s="29">
        <v>1390000</v>
      </c>
    </row>
    <row r="68" spans="1:6" ht="36">
      <c r="A68" s="30" t="s">
        <v>72</v>
      </c>
      <c r="B68" s="52" t="s">
        <v>15</v>
      </c>
      <c r="C68" s="52" t="s">
        <v>145</v>
      </c>
      <c r="D68" s="4"/>
      <c r="E68" s="26">
        <f>E69</f>
        <v>792000</v>
      </c>
      <c r="F68" s="26">
        <f>F69</f>
        <v>792000</v>
      </c>
    </row>
    <row r="69" spans="1:6" ht="36">
      <c r="A69" s="50" t="s">
        <v>207</v>
      </c>
      <c r="B69" s="52" t="s">
        <v>15</v>
      </c>
      <c r="C69" s="52" t="s">
        <v>144</v>
      </c>
      <c r="D69" s="4"/>
      <c r="E69" s="26">
        <f>E70</f>
        <v>792000</v>
      </c>
      <c r="F69" s="26">
        <f>F70</f>
        <v>792000</v>
      </c>
    </row>
    <row r="70" spans="1:6" ht="24">
      <c r="A70" s="50" t="s">
        <v>220</v>
      </c>
      <c r="B70" s="52" t="s">
        <v>15</v>
      </c>
      <c r="C70" s="52" t="s">
        <v>249</v>
      </c>
      <c r="D70" s="52"/>
      <c r="E70" s="26">
        <f>E71</f>
        <v>792000</v>
      </c>
      <c r="F70" s="26">
        <f>F71</f>
        <v>792000</v>
      </c>
    </row>
    <row r="71" spans="1:6" ht="24">
      <c r="A71" s="43" t="s">
        <v>63</v>
      </c>
      <c r="B71" s="4" t="s">
        <v>15</v>
      </c>
      <c r="C71" s="4" t="s">
        <v>249</v>
      </c>
      <c r="D71" s="4" t="s">
        <v>55</v>
      </c>
      <c r="E71" s="28">
        <f>E72</f>
        <v>792000</v>
      </c>
      <c r="F71" s="28">
        <f>F72</f>
        <v>792000</v>
      </c>
    </row>
    <row r="72" spans="1:6" ht="24">
      <c r="A72" s="43" t="s">
        <v>64</v>
      </c>
      <c r="B72" s="4" t="s">
        <v>15</v>
      </c>
      <c r="C72" s="4" t="s">
        <v>249</v>
      </c>
      <c r="D72" s="4" t="s">
        <v>56</v>
      </c>
      <c r="E72" s="29">
        <v>792000</v>
      </c>
      <c r="F72" s="29">
        <v>792000</v>
      </c>
    </row>
    <row r="73" spans="1:6" ht="36">
      <c r="A73" s="46" t="s">
        <v>231</v>
      </c>
      <c r="B73" s="53" t="s">
        <v>15</v>
      </c>
      <c r="C73" s="52" t="s">
        <v>124</v>
      </c>
      <c r="D73" s="5"/>
      <c r="E73" s="26">
        <f>E74</f>
        <v>197000</v>
      </c>
      <c r="F73" s="26">
        <f>F74</f>
        <v>199000</v>
      </c>
    </row>
    <row r="74" spans="1:6" ht="24">
      <c r="A74" s="49" t="s">
        <v>122</v>
      </c>
      <c r="B74" s="53" t="s">
        <v>15</v>
      </c>
      <c r="C74" s="52" t="s">
        <v>125</v>
      </c>
      <c r="D74" s="5"/>
      <c r="E74" s="26">
        <f>E75</f>
        <v>197000</v>
      </c>
      <c r="F74" s="26">
        <f>F75</f>
        <v>199000</v>
      </c>
    </row>
    <row r="75" spans="1:6" ht="12">
      <c r="A75" s="21" t="s">
        <v>114</v>
      </c>
      <c r="B75" s="53" t="s">
        <v>15</v>
      </c>
      <c r="C75" s="54" t="s">
        <v>283</v>
      </c>
      <c r="D75" s="53"/>
      <c r="E75" s="26">
        <f>E76+E78</f>
        <v>197000</v>
      </c>
      <c r="F75" s="26">
        <f>F76+F78</f>
        <v>199000</v>
      </c>
    </row>
    <row r="76" spans="1:6" ht="24">
      <c r="A76" s="43" t="s">
        <v>63</v>
      </c>
      <c r="B76" s="5" t="s">
        <v>15</v>
      </c>
      <c r="C76" s="27" t="s">
        <v>283</v>
      </c>
      <c r="D76" s="5" t="s">
        <v>55</v>
      </c>
      <c r="E76" s="28">
        <f>E77</f>
        <v>120000</v>
      </c>
      <c r="F76" s="28">
        <f>F77</f>
        <v>120000</v>
      </c>
    </row>
    <row r="77" spans="1:6" ht="24">
      <c r="A77" s="43" t="s">
        <v>64</v>
      </c>
      <c r="B77" s="5" t="s">
        <v>15</v>
      </c>
      <c r="C77" s="27" t="s">
        <v>283</v>
      </c>
      <c r="D77" s="5" t="s">
        <v>56</v>
      </c>
      <c r="E77" s="29">
        <v>120000</v>
      </c>
      <c r="F77" s="29">
        <v>120000</v>
      </c>
    </row>
    <row r="78" spans="1:6" ht="12">
      <c r="A78" s="6" t="s">
        <v>47</v>
      </c>
      <c r="B78" s="5" t="s">
        <v>15</v>
      </c>
      <c r="C78" s="27" t="s">
        <v>283</v>
      </c>
      <c r="D78" s="5" t="s">
        <v>57</v>
      </c>
      <c r="E78" s="28">
        <f>E79+E80</f>
        <v>77000</v>
      </c>
      <c r="F78" s="28">
        <f>F79+F80</f>
        <v>79000</v>
      </c>
    </row>
    <row r="79" spans="1:6" ht="12">
      <c r="A79" s="6" t="s">
        <v>309</v>
      </c>
      <c r="B79" s="5" t="s">
        <v>15</v>
      </c>
      <c r="C79" s="27" t="s">
        <v>283</v>
      </c>
      <c r="D79" s="5" t="s">
        <v>310</v>
      </c>
      <c r="E79" s="29">
        <v>50000</v>
      </c>
      <c r="F79" s="29">
        <v>50000</v>
      </c>
    </row>
    <row r="80" spans="1:6" ht="12">
      <c r="A80" s="48" t="s">
        <v>65</v>
      </c>
      <c r="B80" s="5" t="s">
        <v>15</v>
      </c>
      <c r="C80" s="27" t="s">
        <v>283</v>
      </c>
      <c r="D80" s="5" t="s">
        <v>58</v>
      </c>
      <c r="E80" s="29">
        <v>27000</v>
      </c>
      <c r="F80" s="29">
        <v>29000</v>
      </c>
    </row>
    <row r="81" spans="1:6" ht="12">
      <c r="A81" s="1" t="s">
        <v>16</v>
      </c>
      <c r="B81" s="3" t="s">
        <v>17</v>
      </c>
      <c r="C81" s="35" t="s">
        <v>76</v>
      </c>
      <c r="D81" s="3" t="s">
        <v>76</v>
      </c>
      <c r="E81" s="25">
        <f aca="true" t="shared" si="7" ref="E81:F86">E82</f>
        <v>344129</v>
      </c>
      <c r="F81" s="25">
        <f t="shared" si="7"/>
        <v>351771</v>
      </c>
    </row>
    <row r="82" spans="1:6" ht="12">
      <c r="A82" s="11" t="s">
        <v>18</v>
      </c>
      <c r="B82" s="13" t="s">
        <v>19</v>
      </c>
      <c r="C82" s="36" t="s">
        <v>76</v>
      </c>
      <c r="D82" s="8" t="s">
        <v>76</v>
      </c>
      <c r="E82" s="31">
        <f t="shared" si="7"/>
        <v>344129</v>
      </c>
      <c r="F82" s="31">
        <f t="shared" si="7"/>
        <v>351771</v>
      </c>
    </row>
    <row r="83" spans="1:6" ht="24">
      <c r="A83" s="30" t="s">
        <v>85</v>
      </c>
      <c r="B83" s="52" t="s">
        <v>19</v>
      </c>
      <c r="C83" s="52" t="s">
        <v>146</v>
      </c>
      <c r="D83" s="5" t="s">
        <v>76</v>
      </c>
      <c r="E83" s="26">
        <f t="shared" si="7"/>
        <v>344129</v>
      </c>
      <c r="F83" s="26">
        <f t="shared" si="7"/>
        <v>351771</v>
      </c>
    </row>
    <row r="84" spans="1:6" ht="12">
      <c r="A84" s="50" t="s">
        <v>75</v>
      </c>
      <c r="B84" s="53" t="s">
        <v>19</v>
      </c>
      <c r="C84" s="54" t="s">
        <v>147</v>
      </c>
      <c r="D84" s="53" t="s">
        <v>76</v>
      </c>
      <c r="E84" s="26">
        <f t="shared" si="7"/>
        <v>344129</v>
      </c>
      <c r="F84" s="26">
        <f t="shared" si="7"/>
        <v>351771</v>
      </c>
    </row>
    <row r="85" spans="1:6" ht="24">
      <c r="A85" s="50" t="s">
        <v>20</v>
      </c>
      <c r="B85" s="53" t="s">
        <v>19</v>
      </c>
      <c r="C85" s="54" t="s">
        <v>148</v>
      </c>
      <c r="D85" s="53" t="s">
        <v>76</v>
      </c>
      <c r="E85" s="26">
        <f>E86+E88</f>
        <v>344129</v>
      </c>
      <c r="F85" s="26">
        <f>F86+F88</f>
        <v>351771</v>
      </c>
    </row>
    <row r="86" spans="1:6" ht="48">
      <c r="A86" s="6" t="s">
        <v>83</v>
      </c>
      <c r="B86" s="5" t="s">
        <v>19</v>
      </c>
      <c r="C86" s="27" t="s">
        <v>148</v>
      </c>
      <c r="D86" s="4" t="s">
        <v>52</v>
      </c>
      <c r="E86" s="28">
        <f t="shared" si="7"/>
        <v>320099</v>
      </c>
      <c r="F86" s="28">
        <f t="shared" si="7"/>
        <v>332755</v>
      </c>
    </row>
    <row r="87" spans="1:6" ht="24">
      <c r="A87" s="6" t="s">
        <v>90</v>
      </c>
      <c r="B87" s="5" t="s">
        <v>19</v>
      </c>
      <c r="C87" s="27" t="s">
        <v>148</v>
      </c>
      <c r="D87" s="4" t="s">
        <v>54</v>
      </c>
      <c r="E87" s="29">
        <v>320099</v>
      </c>
      <c r="F87" s="29">
        <v>332755</v>
      </c>
    </row>
    <row r="88" spans="1:6" ht="24">
      <c r="A88" s="43" t="s">
        <v>63</v>
      </c>
      <c r="B88" s="5" t="s">
        <v>19</v>
      </c>
      <c r="C88" s="27" t="s">
        <v>148</v>
      </c>
      <c r="D88" s="4" t="s">
        <v>55</v>
      </c>
      <c r="E88" s="28">
        <f>E89</f>
        <v>24030</v>
      </c>
      <c r="F88" s="28">
        <f>F89</f>
        <v>19016</v>
      </c>
    </row>
    <row r="89" spans="1:6" ht="24">
      <c r="A89" s="43" t="s">
        <v>64</v>
      </c>
      <c r="B89" s="5" t="s">
        <v>19</v>
      </c>
      <c r="C89" s="27" t="s">
        <v>148</v>
      </c>
      <c r="D89" s="4" t="s">
        <v>56</v>
      </c>
      <c r="E89" s="29">
        <v>24030</v>
      </c>
      <c r="F89" s="29">
        <v>19016</v>
      </c>
    </row>
    <row r="90" spans="1:6" ht="24">
      <c r="A90" s="10" t="s">
        <v>21</v>
      </c>
      <c r="B90" s="3" t="s">
        <v>22</v>
      </c>
      <c r="C90" s="3"/>
      <c r="D90" s="3"/>
      <c r="E90" s="25">
        <f>E91+E114</f>
        <v>3875760</v>
      </c>
      <c r="F90" s="25">
        <f>F91+F114</f>
        <v>3975993</v>
      </c>
    </row>
    <row r="91" spans="1:6" ht="36">
      <c r="A91" s="11" t="s">
        <v>23</v>
      </c>
      <c r="B91" s="13" t="s">
        <v>24</v>
      </c>
      <c r="C91" s="8"/>
      <c r="D91" s="55"/>
      <c r="E91" s="32">
        <f>E92</f>
        <v>3002232</v>
      </c>
      <c r="F91" s="32">
        <f>F92</f>
        <v>3101965</v>
      </c>
    </row>
    <row r="92" spans="1:6" ht="36">
      <c r="A92" s="30" t="s">
        <v>332</v>
      </c>
      <c r="B92" s="53" t="s">
        <v>24</v>
      </c>
      <c r="C92" s="53" t="s">
        <v>132</v>
      </c>
      <c r="D92" s="18"/>
      <c r="E92" s="26">
        <f>E93</f>
        <v>3002232</v>
      </c>
      <c r="F92" s="26">
        <f>F93</f>
        <v>3101965</v>
      </c>
    </row>
    <row r="93" spans="1:6" ht="24">
      <c r="A93" s="14" t="s">
        <v>131</v>
      </c>
      <c r="B93" s="53" t="s">
        <v>24</v>
      </c>
      <c r="C93" s="53" t="s">
        <v>133</v>
      </c>
      <c r="D93" s="18"/>
      <c r="E93" s="26">
        <f>E94+E97+E100+E103+E108+E111</f>
        <v>3002232</v>
      </c>
      <c r="F93" s="26">
        <f>F94+F97+F100+F103+F108+F111</f>
        <v>3101965</v>
      </c>
    </row>
    <row r="94" spans="1:6" ht="12">
      <c r="A94" s="14" t="s">
        <v>110</v>
      </c>
      <c r="B94" s="53" t="s">
        <v>24</v>
      </c>
      <c r="C94" s="53" t="s">
        <v>149</v>
      </c>
      <c r="D94" s="5"/>
      <c r="E94" s="26">
        <f>E95</f>
        <v>50000</v>
      </c>
      <c r="F94" s="26">
        <f>F95</f>
        <v>50000</v>
      </c>
    </row>
    <row r="95" spans="1:6" ht="24">
      <c r="A95" s="43" t="s">
        <v>63</v>
      </c>
      <c r="B95" s="5" t="s">
        <v>24</v>
      </c>
      <c r="C95" s="5" t="s">
        <v>149</v>
      </c>
      <c r="D95" s="5" t="s">
        <v>55</v>
      </c>
      <c r="E95" s="28">
        <f>E96</f>
        <v>50000</v>
      </c>
      <c r="F95" s="28">
        <f>F96</f>
        <v>50000</v>
      </c>
    </row>
    <row r="96" spans="1:6" ht="24">
      <c r="A96" s="43" t="s">
        <v>64</v>
      </c>
      <c r="B96" s="5" t="s">
        <v>24</v>
      </c>
      <c r="C96" s="5" t="s">
        <v>149</v>
      </c>
      <c r="D96" s="5" t="s">
        <v>56</v>
      </c>
      <c r="E96" s="29">
        <v>50000</v>
      </c>
      <c r="F96" s="29">
        <v>50000</v>
      </c>
    </row>
    <row r="97" spans="1:6" ht="24">
      <c r="A97" s="51" t="s">
        <v>239</v>
      </c>
      <c r="B97" s="53" t="s">
        <v>24</v>
      </c>
      <c r="C97" s="53" t="s">
        <v>232</v>
      </c>
      <c r="D97" s="53"/>
      <c r="E97" s="26">
        <f>E98</f>
        <v>50000</v>
      </c>
      <c r="F97" s="26">
        <f>F98</f>
        <v>50000</v>
      </c>
    </row>
    <row r="98" spans="1:6" ht="24">
      <c r="A98" s="43" t="s">
        <v>63</v>
      </c>
      <c r="B98" s="5" t="s">
        <v>24</v>
      </c>
      <c r="C98" s="5" t="s">
        <v>232</v>
      </c>
      <c r="D98" s="5" t="s">
        <v>55</v>
      </c>
      <c r="E98" s="28">
        <f>E99</f>
        <v>50000</v>
      </c>
      <c r="F98" s="28">
        <f>F99</f>
        <v>50000</v>
      </c>
    </row>
    <row r="99" spans="1:6" ht="24">
      <c r="A99" s="61" t="s">
        <v>64</v>
      </c>
      <c r="B99" s="5" t="s">
        <v>24</v>
      </c>
      <c r="C99" s="5" t="s">
        <v>232</v>
      </c>
      <c r="D99" s="5" t="s">
        <v>56</v>
      </c>
      <c r="E99" s="29">
        <v>50000</v>
      </c>
      <c r="F99" s="29">
        <v>50000</v>
      </c>
    </row>
    <row r="100" spans="1:6" ht="12">
      <c r="A100" s="51" t="s">
        <v>151</v>
      </c>
      <c r="B100" s="53" t="s">
        <v>24</v>
      </c>
      <c r="C100" s="53" t="s">
        <v>150</v>
      </c>
      <c r="D100" s="53"/>
      <c r="E100" s="26">
        <f>E101</f>
        <v>1861724</v>
      </c>
      <c r="F100" s="26">
        <f>F101</f>
        <v>1936457</v>
      </c>
    </row>
    <row r="101" spans="1:6" ht="48">
      <c r="A101" s="6" t="s">
        <v>83</v>
      </c>
      <c r="B101" s="5" t="s">
        <v>24</v>
      </c>
      <c r="C101" s="5" t="s">
        <v>150</v>
      </c>
      <c r="D101" s="18">
        <v>100</v>
      </c>
      <c r="E101" s="28">
        <f>E102</f>
        <v>1861724</v>
      </c>
      <c r="F101" s="28">
        <f>F102</f>
        <v>1936457</v>
      </c>
    </row>
    <row r="102" spans="1:6" ht="24">
      <c r="A102" s="6" t="s">
        <v>90</v>
      </c>
      <c r="B102" s="5" t="s">
        <v>24</v>
      </c>
      <c r="C102" s="5" t="s">
        <v>150</v>
      </c>
      <c r="D102" s="18">
        <v>120</v>
      </c>
      <c r="E102" s="29">
        <v>1861724</v>
      </c>
      <c r="F102" s="29">
        <v>1936457</v>
      </c>
    </row>
    <row r="103" spans="1:6" ht="12">
      <c r="A103" s="51" t="s">
        <v>152</v>
      </c>
      <c r="B103" s="53" t="s">
        <v>24</v>
      </c>
      <c r="C103" s="53" t="s">
        <v>206</v>
      </c>
      <c r="D103" s="53"/>
      <c r="E103" s="26">
        <f>E104+E106</f>
        <v>245000</v>
      </c>
      <c r="F103" s="26">
        <f>F104+F106</f>
        <v>250000</v>
      </c>
    </row>
    <row r="104" spans="1:6" ht="48">
      <c r="A104" s="6" t="s">
        <v>83</v>
      </c>
      <c r="B104" s="5" t="s">
        <v>24</v>
      </c>
      <c r="C104" s="5" t="s">
        <v>206</v>
      </c>
      <c r="D104" s="18">
        <v>100</v>
      </c>
      <c r="E104" s="28">
        <f>E105</f>
        <v>190000</v>
      </c>
      <c r="F104" s="28">
        <f>F105</f>
        <v>195000</v>
      </c>
    </row>
    <row r="105" spans="1:6" ht="24">
      <c r="A105" s="6" t="s">
        <v>90</v>
      </c>
      <c r="B105" s="5" t="s">
        <v>24</v>
      </c>
      <c r="C105" s="5" t="s">
        <v>206</v>
      </c>
      <c r="D105" s="18">
        <v>120</v>
      </c>
      <c r="E105" s="29">
        <v>190000</v>
      </c>
      <c r="F105" s="29">
        <v>195000</v>
      </c>
    </row>
    <row r="106" spans="1:6" ht="24">
      <c r="A106" s="43" t="s">
        <v>63</v>
      </c>
      <c r="B106" s="5" t="s">
        <v>24</v>
      </c>
      <c r="C106" s="5" t="s">
        <v>206</v>
      </c>
      <c r="D106" s="5" t="s">
        <v>55</v>
      </c>
      <c r="E106" s="28">
        <f>E107</f>
        <v>55000</v>
      </c>
      <c r="F106" s="28">
        <f>F107</f>
        <v>55000</v>
      </c>
    </row>
    <row r="107" spans="1:6" ht="24">
      <c r="A107" s="43" t="s">
        <v>64</v>
      </c>
      <c r="B107" s="5" t="s">
        <v>24</v>
      </c>
      <c r="C107" s="5" t="s">
        <v>206</v>
      </c>
      <c r="D107" s="5" t="s">
        <v>56</v>
      </c>
      <c r="E107" s="29">
        <v>55000</v>
      </c>
      <c r="F107" s="29">
        <v>55000</v>
      </c>
    </row>
    <row r="108" spans="1:6" ht="24">
      <c r="A108" s="51" t="s">
        <v>155</v>
      </c>
      <c r="B108" s="53" t="s">
        <v>24</v>
      </c>
      <c r="C108" s="53" t="s">
        <v>156</v>
      </c>
      <c r="D108" s="53"/>
      <c r="E108" s="26">
        <f>E109</f>
        <v>430000</v>
      </c>
      <c r="F108" s="26">
        <f>F109</f>
        <v>450000</v>
      </c>
    </row>
    <row r="109" spans="1:6" ht="24">
      <c r="A109" s="43" t="s">
        <v>63</v>
      </c>
      <c r="B109" s="5" t="s">
        <v>24</v>
      </c>
      <c r="C109" s="5" t="s">
        <v>156</v>
      </c>
      <c r="D109" s="5" t="s">
        <v>55</v>
      </c>
      <c r="E109" s="28">
        <f>E110</f>
        <v>430000</v>
      </c>
      <c r="F109" s="28">
        <f>F110</f>
        <v>450000</v>
      </c>
    </row>
    <row r="110" spans="1:6" ht="24">
      <c r="A110" s="43" t="s">
        <v>64</v>
      </c>
      <c r="B110" s="5" t="s">
        <v>24</v>
      </c>
      <c r="C110" s="5" t="s">
        <v>156</v>
      </c>
      <c r="D110" s="5" t="s">
        <v>56</v>
      </c>
      <c r="E110" s="29">
        <v>430000</v>
      </c>
      <c r="F110" s="29">
        <v>450000</v>
      </c>
    </row>
    <row r="111" spans="1:6" ht="24">
      <c r="A111" s="51" t="s">
        <v>153</v>
      </c>
      <c r="B111" s="53" t="s">
        <v>24</v>
      </c>
      <c r="C111" s="53" t="s">
        <v>154</v>
      </c>
      <c r="D111" s="53"/>
      <c r="E111" s="26">
        <f>E112</f>
        <v>365508</v>
      </c>
      <c r="F111" s="26">
        <f>F112</f>
        <v>365508</v>
      </c>
    </row>
    <row r="112" spans="1:6" ht="48">
      <c r="A112" s="6" t="s">
        <v>83</v>
      </c>
      <c r="B112" s="5" t="s">
        <v>24</v>
      </c>
      <c r="C112" s="5" t="s">
        <v>154</v>
      </c>
      <c r="D112" s="18">
        <v>100</v>
      </c>
      <c r="E112" s="28">
        <f>E113</f>
        <v>365508</v>
      </c>
      <c r="F112" s="28">
        <f>F113</f>
        <v>365508</v>
      </c>
    </row>
    <row r="113" spans="1:6" ht="24">
      <c r="A113" s="6" t="s">
        <v>90</v>
      </c>
      <c r="B113" s="5" t="s">
        <v>24</v>
      </c>
      <c r="C113" s="5" t="s">
        <v>154</v>
      </c>
      <c r="D113" s="18">
        <v>120</v>
      </c>
      <c r="E113" s="29">
        <v>365508</v>
      </c>
      <c r="F113" s="29">
        <v>365508</v>
      </c>
    </row>
    <row r="114" spans="1:6" ht="12">
      <c r="A114" s="11" t="s">
        <v>77</v>
      </c>
      <c r="B114" s="13" t="s">
        <v>48</v>
      </c>
      <c r="C114" s="8"/>
      <c r="D114" s="55"/>
      <c r="E114" s="32">
        <f aca="true" t="shared" si="8" ref="E114:F116">E115</f>
        <v>873528</v>
      </c>
      <c r="F114" s="32">
        <f t="shared" si="8"/>
        <v>874028</v>
      </c>
    </row>
    <row r="115" spans="1:6" ht="36">
      <c r="A115" s="30" t="s">
        <v>332</v>
      </c>
      <c r="B115" s="53" t="s">
        <v>48</v>
      </c>
      <c r="C115" s="53" t="s">
        <v>132</v>
      </c>
      <c r="D115" s="18"/>
      <c r="E115" s="26">
        <f t="shared" si="8"/>
        <v>873528</v>
      </c>
      <c r="F115" s="26">
        <f t="shared" si="8"/>
        <v>874028</v>
      </c>
    </row>
    <row r="116" spans="1:6" ht="24">
      <c r="A116" s="14" t="s">
        <v>131</v>
      </c>
      <c r="B116" s="53" t="s">
        <v>48</v>
      </c>
      <c r="C116" s="53" t="s">
        <v>133</v>
      </c>
      <c r="D116" s="18"/>
      <c r="E116" s="26">
        <f t="shared" si="8"/>
        <v>873528</v>
      </c>
      <c r="F116" s="26">
        <f t="shared" si="8"/>
        <v>874028</v>
      </c>
    </row>
    <row r="117" spans="1:6" ht="24">
      <c r="A117" s="14" t="s">
        <v>86</v>
      </c>
      <c r="B117" s="53" t="s">
        <v>48</v>
      </c>
      <c r="C117" s="53" t="s">
        <v>158</v>
      </c>
      <c r="D117" s="18"/>
      <c r="E117" s="26">
        <f>E118+E120</f>
        <v>873528</v>
      </c>
      <c r="F117" s="26">
        <f>F118+F120</f>
        <v>874028</v>
      </c>
    </row>
    <row r="118" spans="1:6" ht="48">
      <c r="A118" s="6" t="s">
        <v>83</v>
      </c>
      <c r="B118" s="5" t="s">
        <v>48</v>
      </c>
      <c r="C118" s="5" t="s">
        <v>158</v>
      </c>
      <c r="D118" s="18">
        <v>100</v>
      </c>
      <c r="E118" s="28">
        <f>E119</f>
        <v>539028</v>
      </c>
      <c r="F118" s="28">
        <f>F119</f>
        <v>539028</v>
      </c>
    </row>
    <row r="119" spans="1:6" ht="24">
      <c r="A119" s="6" t="s">
        <v>90</v>
      </c>
      <c r="B119" s="5" t="s">
        <v>48</v>
      </c>
      <c r="C119" s="5" t="s">
        <v>158</v>
      </c>
      <c r="D119" s="18">
        <v>120</v>
      </c>
      <c r="E119" s="29">
        <v>539028</v>
      </c>
      <c r="F119" s="29">
        <v>539028</v>
      </c>
    </row>
    <row r="120" spans="1:6" ht="24">
      <c r="A120" s="43" t="s">
        <v>63</v>
      </c>
      <c r="B120" s="5" t="s">
        <v>48</v>
      </c>
      <c r="C120" s="5" t="s">
        <v>158</v>
      </c>
      <c r="D120" s="5" t="s">
        <v>55</v>
      </c>
      <c r="E120" s="28">
        <f>E121</f>
        <v>334500</v>
      </c>
      <c r="F120" s="28">
        <f>F121</f>
        <v>335000</v>
      </c>
    </row>
    <row r="121" spans="1:6" ht="24">
      <c r="A121" s="43" t="s">
        <v>64</v>
      </c>
      <c r="B121" s="5" t="s">
        <v>48</v>
      </c>
      <c r="C121" s="5" t="s">
        <v>158</v>
      </c>
      <c r="D121" s="5" t="s">
        <v>56</v>
      </c>
      <c r="E121" s="29">
        <v>334500</v>
      </c>
      <c r="F121" s="29">
        <v>335000</v>
      </c>
    </row>
    <row r="122" spans="1:6" ht="12">
      <c r="A122" s="16" t="s">
        <v>106</v>
      </c>
      <c r="B122" s="3" t="s">
        <v>103</v>
      </c>
      <c r="C122" s="9"/>
      <c r="D122" s="56"/>
      <c r="E122" s="25">
        <f>E123+E138</f>
        <v>22342597</v>
      </c>
      <c r="F122" s="25">
        <f>F123+F138</f>
        <v>27566390.67</v>
      </c>
    </row>
    <row r="123" spans="1:6" ht="12">
      <c r="A123" s="17" t="s">
        <v>109</v>
      </c>
      <c r="B123" s="13" t="s">
        <v>107</v>
      </c>
      <c r="C123" s="8"/>
      <c r="D123" s="55"/>
      <c r="E123" s="32">
        <f>E124</f>
        <v>21442597</v>
      </c>
      <c r="F123" s="32">
        <f>F124</f>
        <v>26339924</v>
      </c>
    </row>
    <row r="124" spans="1:6" ht="36">
      <c r="A124" s="30" t="s">
        <v>108</v>
      </c>
      <c r="B124" s="53" t="s">
        <v>107</v>
      </c>
      <c r="C124" s="53" t="s">
        <v>159</v>
      </c>
      <c r="D124" s="5"/>
      <c r="E124" s="26">
        <f>E125</f>
        <v>21442597</v>
      </c>
      <c r="F124" s="26">
        <f>F125</f>
        <v>26339924</v>
      </c>
    </row>
    <row r="125" spans="1:6" ht="24">
      <c r="A125" s="14" t="s">
        <v>161</v>
      </c>
      <c r="B125" s="53" t="s">
        <v>107</v>
      </c>
      <c r="C125" s="53" t="s">
        <v>160</v>
      </c>
      <c r="D125" s="5"/>
      <c r="E125" s="26">
        <f>E126+E129+E132+E135</f>
        <v>21442597</v>
      </c>
      <c r="F125" s="26">
        <f>F126+F129+F132+F135</f>
        <v>26339924</v>
      </c>
    </row>
    <row r="126" spans="1:6" ht="12">
      <c r="A126" s="14" t="s">
        <v>111</v>
      </c>
      <c r="B126" s="53" t="s">
        <v>107</v>
      </c>
      <c r="C126" s="53" t="s">
        <v>162</v>
      </c>
      <c r="D126" s="5"/>
      <c r="E126" s="26">
        <f>E127</f>
        <v>11000000</v>
      </c>
      <c r="F126" s="26">
        <f>F127</f>
        <v>11500000</v>
      </c>
    </row>
    <row r="127" spans="1:6" ht="24">
      <c r="A127" s="43" t="s">
        <v>63</v>
      </c>
      <c r="B127" s="5" t="s">
        <v>107</v>
      </c>
      <c r="C127" s="5" t="s">
        <v>162</v>
      </c>
      <c r="D127" s="5" t="s">
        <v>55</v>
      </c>
      <c r="E127" s="28">
        <f>E128</f>
        <v>11000000</v>
      </c>
      <c r="F127" s="28">
        <f>F128</f>
        <v>11500000</v>
      </c>
    </row>
    <row r="128" spans="1:6" ht="24">
      <c r="A128" s="61" t="s">
        <v>64</v>
      </c>
      <c r="B128" s="5" t="s">
        <v>107</v>
      </c>
      <c r="C128" s="5" t="s">
        <v>162</v>
      </c>
      <c r="D128" s="5" t="s">
        <v>56</v>
      </c>
      <c r="E128" s="29">
        <v>11000000</v>
      </c>
      <c r="F128" s="29">
        <v>11500000</v>
      </c>
    </row>
    <row r="129" spans="1:6" ht="12">
      <c r="A129" s="14" t="s">
        <v>163</v>
      </c>
      <c r="B129" s="53" t="s">
        <v>107</v>
      </c>
      <c r="C129" s="53" t="s">
        <v>164</v>
      </c>
      <c r="D129" s="5"/>
      <c r="E129" s="26">
        <f>E130</f>
        <v>7132015</v>
      </c>
      <c r="F129" s="26">
        <f>F130</f>
        <v>11400000</v>
      </c>
    </row>
    <row r="130" spans="1:6" ht="24">
      <c r="A130" s="43" t="s">
        <v>63</v>
      </c>
      <c r="B130" s="5" t="s">
        <v>107</v>
      </c>
      <c r="C130" s="5" t="s">
        <v>164</v>
      </c>
      <c r="D130" s="5" t="s">
        <v>55</v>
      </c>
      <c r="E130" s="28">
        <f>E131</f>
        <v>7132015</v>
      </c>
      <c r="F130" s="28">
        <f>F131</f>
        <v>11400000</v>
      </c>
    </row>
    <row r="131" spans="1:6" ht="24">
      <c r="A131" s="43" t="s">
        <v>64</v>
      </c>
      <c r="B131" s="5" t="s">
        <v>107</v>
      </c>
      <c r="C131" s="5" t="s">
        <v>164</v>
      </c>
      <c r="D131" s="5" t="s">
        <v>56</v>
      </c>
      <c r="E131" s="29">
        <v>7132015</v>
      </c>
      <c r="F131" s="29">
        <v>11400000</v>
      </c>
    </row>
    <row r="132" spans="1:6" ht="12">
      <c r="A132" s="14" t="s">
        <v>112</v>
      </c>
      <c r="B132" s="53" t="s">
        <v>107</v>
      </c>
      <c r="C132" s="53" t="s">
        <v>165</v>
      </c>
      <c r="D132" s="5"/>
      <c r="E132" s="26">
        <f>E133</f>
        <v>210000</v>
      </c>
      <c r="F132" s="26">
        <f>F133</f>
        <v>210000</v>
      </c>
    </row>
    <row r="133" spans="1:6" ht="24">
      <c r="A133" s="43" t="s">
        <v>63</v>
      </c>
      <c r="B133" s="5" t="s">
        <v>107</v>
      </c>
      <c r="C133" s="5" t="s">
        <v>165</v>
      </c>
      <c r="D133" s="5" t="s">
        <v>55</v>
      </c>
      <c r="E133" s="28">
        <f>E134</f>
        <v>210000</v>
      </c>
      <c r="F133" s="28">
        <f>F134</f>
        <v>210000</v>
      </c>
    </row>
    <row r="134" spans="1:6" ht="24">
      <c r="A134" s="43" t="s">
        <v>64</v>
      </c>
      <c r="B134" s="5" t="s">
        <v>107</v>
      </c>
      <c r="C134" s="5" t="s">
        <v>165</v>
      </c>
      <c r="D134" s="5" t="s">
        <v>56</v>
      </c>
      <c r="E134" s="29">
        <v>210000</v>
      </c>
      <c r="F134" s="29">
        <v>210000</v>
      </c>
    </row>
    <row r="135" spans="1:6" ht="36">
      <c r="A135" s="14" t="s">
        <v>240</v>
      </c>
      <c r="B135" s="53" t="s">
        <v>107</v>
      </c>
      <c r="C135" s="53" t="s">
        <v>233</v>
      </c>
      <c r="D135" s="53"/>
      <c r="E135" s="26">
        <f>E136</f>
        <v>3100582</v>
      </c>
      <c r="F135" s="26">
        <f>F136</f>
        <v>3229924</v>
      </c>
    </row>
    <row r="136" spans="1:6" ht="24">
      <c r="A136" s="43" t="s">
        <v>63</v>
      </c>
      <c r="B136" s="5" t="s">
        <v>107</v>
      </c>
      <c r="C136" s="5" t="s">
        <v>233</v>
      </c>
      <c r="D136" s="5" t="s">
        <v>55</v>
      </c>
      <c r="E136" s="28">
        <f>E137</f>
        <v>3100582</v>
      </c>
      <c r="F136" s="28">
        <f>F137</f>
        <v>3229924</v>
      </c>
    </row>
    <row r="137" spans="1:6" ht="24">
      <c r="A137" s="61" t="s">
        <v>64</v>
      </c>
      <c r="B137" s="5" t="s">
        <v>107</v>
      </c>
      <c r="C137" s="5" t="s">
        <v>233</v>
      </c>
      <c r="D137" s="5" t="s">
        <v>56</v>
      </c>
      <c r="E137" s="29">
        <v>3100582</v>
      </c>
      <c r="F137" s="29">
        <v>3229924</v>
      </c>
    </row>
    <row r="138" spans="1:6" ht="12">
      <c r="A138" s="17" t="s">
        <v>105</v>
      </c>
      <c r="B138" s="13" t="s">
        <v>104</v>
      </c>
      <c r="C138" s="8"/>
      <c r="D138" s="55"/>
      <c r="E138" s="32">
        <f>E139</f>
        <v>900000</v>
      </c>
      <c r="F138" s="32">
        <f>F139</f>
        <v>1226466.67</v>
      </c>
    </row>
    <row r="139" spans="1:6" ht="36">
      <c r="A139" s="30" t="s">
        <v>72</v>
      </c>
      <c r="B139" s="53" t="s">
        <v>104</v>
      </c>
      <c r="C139" s="53" t="s">
        <v>145</v>
      </c>
      <c r="D139" s="18"/>
      <c r="E139" s="26">
        <f>E140</f>
        <v>900000</v>
      </c>
      <c r="F139" s="26">
        <f>F140</f>
        <v>1226466.67</v>
      </c>
    </row>
    <row r="140" spans="1:6" ht="36">
      <c r="A140" s="50" t="s">
        <v>207</v>
      </c>
      <c r="B140" s="53" t="s">
        <v>104</v>
      </c>
      <c r="C140" s="53" t="s">
        <v>144</v>
      </c>
      <c r="D140" s="18"/>
      <c r="E140" s="26">
        <f>E141+E144+E147+E150</f>
        <v>900000</v>
      </c>
      <c r="F140" s="26">
        <f>F141+F144+F147+F150+F153</f>
        <v>1226466.67</v>
      </c>
    </row>
    <row r="141" spans="1:6" ht="36">
      <c r="A141" s="50" t="s">
        <v>306</v>
      </c>
      <c r="B141" s="53" t="s">
        <v>104</v>
      </c>
      <c r="C141" s="53" t="s">
        <v>307</v>
      </c>
      <c r="D141" s="18"/>
      <c r="E141" s="26">
        <f>E142</f>
        <v>50000</v>
      </c>
      <c r="F141" s="26">
        <f>F142</f>
        <v>50000</v>
      </c>
    </row>
    <row r="142" spans="1:6" ht="24">
      <c r="A142" s="43" t="s">
        <v>63</v>
      </c>
      <c r="B142" s="5" t="s">
        <v>104</v>
      </c>
      <c r="C142" s="5" t="s">
        <v>307</v>
      </c>
      <c r="D142" s="5" t="s">
        <v>55</v>
      </c>
      <c r="E142" s="28">
        <f>E143</f>
        <v>50000</v>
      </c>
      <c r="F142" s="28">
        <f>F143</f>
        <v>50000</v>
      </c>
    </row>
    <row r="143" spans="1:6" ht="24">
      <c r="A143" s="61" t="s">
        <v>64</v>
      </c>
      <c r="B143" s="5" t="s">
        <v>104</v>
      </c>
      <c r="C143" s="5" t="s">
        <v>307</v>
      </c>
      <c r="D143" s="5" t="s">
        <v>56</v>
      </c>
      <c r="E143" s="29">
        <v>50000</v>
      </c>
      <c r="F143" s="29">
        <v>50000</v>
      </c>
    </row>
    <row r="144" spans="1:6" ht="24">
      <c r="A144" s="50" t="s">
        <v>220</v>
      </c>
      <c r="B144" s="53" t="s">
        <v>104</v>
      </c>
      <c r="C144" s="53" t="s">
        <v>249</v>
      </c>
      <c r="D144" s="18"/>
      <c r="E144" s="26">
        <f aca="true" t="shared" si="9" ref="E144:F154">E145</f>
        <v>200000</v>
      </c>
      <c r="F144" s="26">
        <f t="shared" si="9"/>
        <v>200000</v>
      </c>
    </row>
    <row r="145" spans="1:6" ht="24">
      <c r="A145" s="43" t="s">
        <v>63</v>
      </c>
      <c r="B145" s="5" t="s">
        <v>104</v>
      </c>
      <c r="C145" s="5" t="s">
        <v>249</v>
      </c>
      <c r="D145" s="18">
        <v>200</v>
      </c>
      <c r="E145" s="28">
        <f t="shared" si="9"/>
        <v>200000</v>
      </c>
      <c r="F145" s="28">
        <f t="shared" si="9"/>
        <v>200000</v>
      </c>
    </row>
    <row r="146" spans="1:6" ht="24">
      <c r="A146" s="43" t="s">
        <v>64</v>
      </c>
      <c r="B146" s="5" t="s">
        <v>104</v>
      </c>
      <c r="C146" s="5" t="s">
        <v>249</v>
      </c>
      <c r="D146" s="18">
        <v>240</v>
      </c>
      <c r="E146" s="29">
        <v>200000</v>
      </c>
      <c r="F146" s="29">
        <v>200000</v>
      </c>
    </row>
    <row r="147" spans="1:6" ht="24">
      <c r="A147" s="51" t="s">
        <v>311</v>
      </c>
      <c r="B147" s="53" t="s">
        <v>104</v>
      </c>
      <c r="C147" s="52" t="s">
        <v>312</v>
      </c>
      <c r="D147" s="52"/>
      <c r="E147" s="26">
        <f t="shared" si="9"/>
        <v>372222.22</v>
      </c>
      <c r="F147" s="26">
        <f t="shared" si="9"/>
        <v>372222.22</v>
      </c>
    </row>
    <row r="148" spans="1:6" ht="24">
      <c r="A148" s="43" t="s">
        <v>63</v>
      </c>
      <c r="B148" s="5" t="s">
        <v>104</v>
      </c>
      <c r="C148" s="4" t="s">
        <v>312</v>
      </c>
      <c r="D148" s="4" t="s">
        <v>55</v>
      </c>
      <c r="E148" s="28">
        <f t="shared" si="9"/>
        <v>372222.22</v>
      </c>
      <c r="F148" s="28">
        <f t="shared" si="9"/>
        <v>372222.22</v>
      </c>
    </row>
    <row r="149" spans="1:6" ht="24">
      <c r="A149" s="43" t="s">
        <v>64</v>
      </c>
      <c r="B149" s="5" t="s">
        <v>104</v>
      </c>
      <c r="C149" s="4" t="s">
        <v>312</v>
      </c>
      <c r="D149" s="4" t="s">
        <v>56</v>
      </c>
      <c r="E149" s="29">
        <v>372222.22</v>
      </c>
      <c r="F149" s="29">
        <v>372222.22</v>
      </c>
    </row>
    <row r="150" spans="1:6" ht="72">
      <c r="A150" s="50" t="s">
        <v>362</v>
      </c>
      <c r="B150" s="53" t="s">
        <v>104</v>
      </c>
      <c r="C150" s="52" t="s">
        <v>358</v>
      </c>
      <c r="D150" s="52"/>
      <c r="E150" s="26">
        <f t="shared" si="9"/>
        <v>277777.78</v>
      </c>
      <c r="F150" s="26">
        <f t="shared" si="9"/>
        <v>277777.78</v>
      </c>
    </row>
    <row r="151" spans="1:6" ht="24">
      <c r="A151" s="43" t="s">
        <v>63</v>
      </c>
      <c r="B151" s="5" t="s">
        <v>104</v>
      </c>
      <c r="C151" s="4" t="s">
        <v>358</v>
      </c>
      <c r="D151" s="4" t="s">
        <v>55</v>
      </c>
      <c r="E151" s="28">
        <f t="shared" si="9"/>
        <v>277777.78</v>
      </c>
      <c r="F151" s="28">
        <f t="shared" si="9"/>
        <v>277777.78</v>
      </c>
    </row>
    <row r="152" spans="1:6" ht="24">
      <c r="A152" s="43" t="s">
        <v>64</v>
      </c>
      <c r="B152" s="5" t="s">
        <v>104</v>
      </c>
      <c r="C152" s="4" t="s">
        <v>358</v>
      </c>
      <c r="D152" s="4" t="s">
        <v>56</v>
      </c>
      <c r="E152" s="29">
        <v>277777.78</v>
      </c>
      <c r="F152" s="29">
        <v>277777.78</v>
      </c>
    </row>
    <row r="153" spans="1:6" ht="36">
      <c r="A153" s="62" t="s">
        <v>345</v>
      </c>
      <c r="B153" s="53" t="s">
        <v>104</v>
      </c>
      <c r="C153" s="52" t="s">
        <v>344</v>
      </c>
      <c r="D153" s="52"/>
      <c r="E153" s="26">
        <f t="shared" si="9"/>
        <v>0</v>
      </c>
      <c r="F153" s="26">
        <f t="shared" si="9"/>
        <v>326466.67</v>
      </c>
    </row>
    <row r="154" spans="1:6" ht="24">
      <c r="A154" s="43" t="s">
        <v>63</v>
      </c>
      <c r="B154" s="5" t="s">
        <v>104</v>
      </c>
      <c r="C154" s="4" t="s">
        <v>344</v>
      </c>
      <c r="D154" s="4" t="s">
        <v>55</v>
      </c>
      <c r="E154" s="28">
        <f t="shared" si="9"/>
        <v>0</v>
      </c>
      <c r="F154" s="28">
        <f t="shared" si="9"/>
        <v>326466.67</v>
      </c>
    </row>
    <row r="155" spans="1:6" ht="24">
      <c r="A155" s="43" t="s">
        <v>64</v>
      </c>
      <c r="B155" s="5" t="s">
        <v>104</v>
      </c>
      <c r="C155" s="4" t="s">
        <v>344</v>
      </c>
      <c r="D155" s="4" t="s">
        <v>56</v>
      </c>
      <c r="E155" s="29">
        <v>0</v>
      </c>
      <c r="F155" s="29">
        <v>326466.67</v>
      </c>
    </row>
    <row r="156" spans="1:6" ht="12">
      <c r="A156" s="16" t="s">
        <v>25</v>
      </c>
      <c r="B156" s="3" t="s">
        <v>26</v>
      </c>
      <c r="C156" s="9"/>
      <c r="D156" s="56"/>
      <c r="E156" s="25">
        <f>E157+E195+E169</f>
        <v>62106319.769999996</v>
      </c>
      <c r="F156" s="25">
        <f>F157+F195+F169</f>
        <v>50608092.36</v>
      </c>
    </row>
    <row r="157" spans="1:6" ht="12">
      <c r="A157" s="17" t="s">
        <v>27</v>
      </c>
      <c r="B157" s="13" t="s">
        <v>28</v>
      </c>
      <c r="C157" s="8"/>
      <c r="D157" s="55"/>
      <c r="E157" s="32">
        <f>E158</f>
        <v>751200</v>
      </c>
      <c r="F157" s="32">
        <f>F158</f>
        <v>751200</v>
      </c>
    </row>
    <row r="158" spans="1:6" ht="36">
      <c r="A158" s="30" t="s">
        <v>72</v>
      </c>
      <c r="B158" s="53" t="s">
        <v>28</v>
      </c>
      <c r="C158" s="53" t="s">
        <v>145</v>
      </c>
      <c r="D158" s="18"/>
      <c r="E158" s="26">
        <f>E159</f>
        <v>751200</v>
      </c>
      <c r="F158" s="26">
        <f>F159</f>
        <v>751200</v>
      </c>
    </row>
    <row r="159" spans="1:6" ht="36">
      <c r="A159" s="50" t="s">
        <v>180</v>
      </c>
      <c r="B159" s="53" t="s">
        <v>28</v>
      </c>
      <c r="C159" s="53" t="s">
        <v>144</v>
      </c>
      <c r="D159" s="18"/>
      <c r="E159" s="26">
        <f>E160+E163+E166</f>
        <v>751200</v>
      </c>
      <c r="F159" s="26">
        <f>F160+F163+F166</f>
        <v>751200</v>
      </c>
    </row>
    <row r="160" spans="1:6" ht="36">
      <c r="A160" s="50" t="s">
        <v>241</v>
      </c>
      <c r="B160" s="53" t="s">
        <v>28</v>
      </c>
      <c r="C160" s="53" t="s">
        <v>234</v>
      </c>
      <c r="D160" s="18"/>
      <c r="E160" s="26">
        <f>E161</f>
        <v>191200</v>
      </c>
      <c r="F160" s="26">
        <f>F161</f>
        <v>191200</v>
      </c>
    </row>
    <row r="161" spans="1:6" ht="24">
      <c r="A161" s="43" t="s">
        <v>63</v>
      </c>
      <c r="B161" s="5" t="s">
        <v>28</v>
      </c>
      <c r="C161" s="5" t="s">
        <v>234</v>
      </c>
      <c r="D161" s="18">
        <v>200</v>
      </c>
      <c r="E161" s="28">
        <f>E162</f>
        <v>191200</v>
      </c>
      <c r="F161" s="28">
        <f>F162</f>
        <v>191200</v>
      </c>
    </row>
    <row r="162" spans="1:6" ht="24">
      <c r="A162" s="61" t="s">
        <v>64</v>
      </c>
      <c r="B162" s="5" t="s">
        <v>28</v>
      </c>
      <c r="C162" s="5" t="s">
        <v>234</v>
      </c>
      <c r="D162" s="18">
        <v>240</v>
      </c>
      <c r="E162" s="29">
        <v>191200</v>
      </c>
      <c r="F162" s="29">
        <v>191200</v>
      </c>
    </row>
    <row r="163" spans="1:6" ht="24">
      <c r="A163" s="50" t="s">
        <v>220</v>
      </c>
      <c r="B163" s="53" t="s">
        <v>28</v>
      </c>
      <c r="C163" s="53" t="s">
        <v>249</v>
      </c>
      <c r="D163" s="18"/>
      <c r="E163" s="26">
        <f>E164</f>
        <v>400000</v>
      </c>
      <c r="F163" s="26">
        <f>F164</f>
        <v>400000</v>
      </c>
    </row>
    <row r="164" spans="1:6" ht="24">
      <c r="A164" s="43" t="s">
        <v>63</v>
      </c>
      <c r="B164" s="5" t="s">
        <v>28</v>
      </c>
      <c r="C164" s="5" t="s">
        <v>249</v>
      </c>
      <c r="D164" s="18">
        <v>200</v>
      </c>
      <c r="E164" s="28">
        <f>E165</f>
        <v>400000</v>
      </c>
      <c r="F164" s="28">
        <f>F165</f>
        <v>400000</v>
      </c>
    </row>
    <row r="165" spans="1:6" ht="24">
      <c r="A165" s="43" t="s">
        <v>64</v>
      </c>
      <c r="B165" s="5" t="s">
        <v>28</v>
      </c>
      <c r="C165" s="5" t="s">
        <v>249</v>
      </c>
      <c r="D165" s="18">
        <v>240</v>
      </c>
      <c r="E165" s="29">
        <v>400000</v>
      </c>
      <c r="F165" s="29">
        <v>400000</v>
      </c>
    </row>
    <row r="166" spans="1:6" ht="60">
      <c r="A166" s="50" t="s">
        <v>226</v>
      </c>
      <c r="B166" s="53" t="s">
        <v>28</v>
      </c>
      <c r="C166" s="53" t="s">
        <v>248</v>
      </c>
      <c r="D166" s="18"/>
      <c r="E166" s="26">
        <f>E167</f>
        <v>160000</v>
      </c>
      <c r="F166" s="26">
        <f>F167</f>
        <v>160000</v>
      </c>
    </row>
    <row r="167" spans="1:6" ht="24">
      <c r="A167" s="43" t="s">
        <v>63</v>
      </c>
      <c r="B167" s="5" t="s">
        <v>28</v>
      </c>
      <c r="C167" s="5" t="s">
        <v>248</v>
      </c>
      <c r="D167" s="18">
        <v>200</v>
      </c>
      <c r="E167" s="28">
        <f>E168</f>
        <v>160000</v>
      </c>
      <c r="F167" s="28">
        <f>F168</f>
        <v>160000</v>
      </c>
    </row>
    <row r="168" spans="1:6" ht="24">
      <c r="A168" s="43" t="s">
        <v>64</v>
      </c>
      <c r="B168" s="5" t="s">
        <v>28</v>
      </c>
      <c r="C168" s="5" t="s">
        <v>248</v>
      </c>
      <c r="D168" s="18">
        <v>240</v>
      </c>
      <c r="E168" s="29">
        <v>160000</v>
      </c>
      <c r="F168" s="29">
        <v>160000</v>
      </c>
    </row>
    <row r="169" spans="1:6" ht="12">
      <c r="A169" s="37" t="s">
        <v>98</v>
      </c>
      <c r="B169" s="13" t="s">
        <v>29</v>
      </c>
      <c r="C169" s="8"/>
      <c r="D169" s="55"/>
      <c r="E169" s="32">
        <f>E170+E175+E180+E188</f>
        <v>18817945</v>
      </c>
      <c r="F169" s="32">
        <f>F170+F175+F180+F188</f>
        <v>19177945</v>
      </c>
    </row>
    <row r="170" spans="1:6" ht="24">
      <c r="A170" s="30" t="s">
        <v>268</v>
      </c>
      <c r="B170" s="53" t="s">
        <v>29</v>
      </c>
      <c r="C170" s="53" t="s">
        <v>171</v>
      </c>
      <c r="D170" s="40"/>
      <c r="E170" s="26">
        <f aca="true" t="shared" si="10" ref="E170:F178">E171</f>
        <v>165000</v>
      </c>
      <c r="F170" s="26">
        <f t="shared" si="10"/>
        <v>175000</v>
      </c>
    </row>
    <row r="171" spans="1:6" ht="24">
      <c r="A171" s="51" t="s">
        <v>270</v>
      </c>
      <c r="B171" s="53" t="s">
        <v>29</v>
      </c>
      <c r="C171" s="53" t="s">
        <v>272</v>
      </c>
      <c r="D171" s="40"/>
      <c r="E171" s="26">
        <f t="shared" si="10"/>
        <v>165000</v>
      </c>
      <c r="F171" s="26">
        <f t="shared" si="10"/>
        <v>175000</v>
      </c>
    </row>
    <row r="172" spans="1:6" ht="12">
      <c r="A172" s="51" t="s">
        <v>174</v>
      </c>
      <c r="B172" s="53" t="s">
        <v>29</v>
      </c>
      <c r="C172" s="53" t="s">
        <v>278</v>
      </c>
      <c r="D172" s="40"/>
      <c r="E172" s="26">
        <f t="shared" si="10"/>
        <v>165000</v>
      </c>
      <c r="F172" s="26">
        <f t="shared" si="10"/>
        <v>175000</v>
      </c>
    </row>
    <row r="173" spans="1:6" ht="24">
      <c r="A173" s="43" t="s">
        <v>63</v>
      </c>
      <c r="B173" s="5" t="s">
        <v>29</v>
      </c>
      <c r="C173" s="5" t="s">
        <v>278</v>
      </c>
      <c r="D173" s="18">
        <v>200</v>
      </c>
      <c r="E173" s="28">
        <f t="shared" si="10"/>
        <v>165000</v>
      </c>
      <c r="F173" s="28">
        <f t="shared" si="10"/>
        <v>175000</v>
      </c>
    </row>
    <row r="174" spans="1:6" ht="24">
      <c r="A174" s="43" t="s">
        <v>64</v>
      </c>
      <c r="B174" s="5" t="s">
        <v>29</v>
      </c>
      <c r="C174" s="5" t="s">
        <v>278</v>
      </c>
      <c r="D174" s="18">
        <v>240</v>
      </c>
      <c r="E174" s="29">
        <v>165000</v>
      </c>
      <c r="F174" s="29">
        <v>175000</v>
      </c>
    </row>
    <row r="175" spans="1:6" ht="36">
      <c r="A175" s="30" t="s">
        <v>313</v>
      </c>
      <c r="B175" s="53" t="s">
        <v>29</v>
      </c>
      <c r="C175" s="53" t="s">
        <v>314</v>
      </c>
      <c r="D175" s="40"/>
      <c r="E175" s="26">
        <f t="shared" si="10"/>
        <v>2500000</v>
      </c>
      <c r="F175" s="26">
        <f t="shared" si="10"/>
        <v>2500000</v>
      </c>
    </row>
    <row r="176" spans="1:6" ht="24">
      <c r="A176" s="51" t="s">
        <v>315</v>
      </c>
      <c r="B176" s="53" t="s">
        <v>29</v>
      </c>
      <c r="C176" s="53" t="s">
        <v>316</v>
      </c>
      <c r="D176" s="40"/>
      <c r="E176" s="26">
        <f t="shared" si="10"/>
        <v>2500000</v>
      </c>
      <c r="F176" s="26">
        <f t="shared" si="10"/>
        <v>2500000</v>
      </c>
    </row>
    <row r="177" spans="1:6" ht="24">
      <c r="A177" s="51" t="s">
        <v>322</v>
      </c>
      <c r="B177" s="53" t="s">
        <v>29</v>
      </c>
      <c r="C177" s="53" t="s">
        <v>323</v>
      </c>
      <c r="D177" s="40"/>
      <c r="E177" s="26">
        <f t="shared" si="10"/>
        <v>2500000</v>
      </c>
      <c r="F177" s="26">
        <f t="shared" si="10"/>
        <v>2500000</v>
      </c>
    </row>
    <row r="178" spans="1:6" ht="24">
      <c r="A178" s="43" t="s">
        <v>63</v>
      </c>
      <c r="B178" s="5" t="s">
        <v>29</v>
      </c>
      <c r="C178" s="5" t="s">
        <v>323</v>
      </c>
      <c r="D178" s="18">
        <v>200</v>
      </c>
      <c r="E178" s="28">
        <f t="shared" si="10"/>
        <v>2500000</v>
      </c>
      <c r="F178" s="28">
        <f t="shared" si="10"/>
        <v>2500000</v>
      </c>
    </row>
    <row r="179" spans="1:6" ht="24">
      <c r="A179" s="43" t="s">
        <v>64</v>
      </c>
      <c r="B179" s="5" t="s">
        <v>29</v>
      </c>
      <c r="C179" s="5" t="s">
        <v>323</v>
      </c>
      <c r="D179" s="18">
        <v>240</v>
      </c>
      <c r="E179" s="29">
        <v>2500000</v>
      </c>
      <c r="F179" s="29">
        <v>2500000</v>
      </c>
    </row>
    <row r="180" spans="1:6" ht="60">
      <c r="A180" s="30" t="s">
        <v>167</v>
      </c>
      <c r="B180" s="53" t="s">
        <v>29</v>
      </c>
      <c r="C180" s="53" t="s">
        <v>168</v>
      </c>
      <c r="D180" s="18"/>
      <c r="E180" s="26">
        <f>E181</f>
        <v>4467945</v>
      </c>
      <c r="F180" s="26">
        <f>F181</f>
        <v>4767945</v>
      </c>
    </row>
    <row r="181" spans="1:6" ht="24">
      <c r="A181" s="51" t="s">
        <v>169</v>
      </c>
      <c r="B181" s="53" t="s">
        <v>29</v>
      </c>
      <c r="C181" s="53" t="s">
        <v>170</v>
      </c>
      <c r="D181" s="18"/>
      <c r="E181" s="26">
        <f>E182+E185</f>
        <v>4467945</v>
      </c>
      <c r="F181" s="26">
        <f>F182+F185</f>
        <v>4767945</v>
      </c>
    </row>
    <row r="182" spans="1:6" ht="36">
      <c r="A182" s="50" t="s">
        <v>242</v>
      </c>
      <c r="B182" s="53" t="s">
        <v>29</v>
      </c>
      <c r="C182" s="53" t="s">
        <v>257</v>
      </c>
      <c r="D182" s="40"/>
      <c r="E182" s="26">
        <f>E183</f>
        <v>567945</v>
      </c>
      <c r="F182" s="26">
        <f>F183</f>
        <v>567945</v>
      </c>
    </row>
    <row r="183" spans="1:6" ht="24">
      <c r="A183" s="6" t="s">
        <v>63</v>
      </c>
      <c r="B183" s="5" t="s">
        <v>29</v>
      </c>
      <c r="C183" s="5" t="s">
        <v>257</v>
      </c>
      <c r="D183" s="18">
        <v>200</v>
      </c>
      <c r="E183" s="28">
        <f>E184</f>
        <v>567945</v>
      </c>
      <c r="F183" s="28">
        <f>F184</f>
        <v>567945</v>
      </c>
    </row>
    <row r="184" spans="1:6" ht="24">
      <c r="A184" s="6" t="s">
        <v>64</v>
      </c>
      <c r="B184" s="5" t="s">
        <v>29</v>
      </c>
      <c r="C184" s="5" t="s">
        <v>257</v>
      </c>
      <c r="D184" s="18">
        <v>240</v>
      </c>
      <c r="E184" s="29">
        <v>567945</v>
      </c>
      <c r="F184" s="29">
        <v>567945</v>
      </c>
    </row>
    <row r="185" spans="1:6" ht="12">
      <c r="A185" s="51" t="s">
        <v>255</v>
      </c>
      <c r="B185" s="53" t="s">
        <v>29</v>
      </c>
      <c r="C185" s="53" t="s">
        <v>256</v>
      </c>
      <c r="D185" s="18"/>
      <c r="E185" s="26">
        <f>E186</f>
        <v>3900000</v>
      </c>
      <c r="F185" s="26">
        <f>F186</f>
        <v>4200000</v>
      </c>
    </row>
    <row r="186" spans="1:6" ht="12">
      <c r="A186" s="43" t="s">
        <v>47</v>
      </c>
      <c r="B186" s="5" t="s">
        <v>29</v>
      </c>
      <c r="C186" s="5" t="s">
        <v>256</v>
      </c>
      <c r="D186" s="18">
        <v>800</v>
      </c>
      <c r="E186" s="28">
        <f>E187</f>
        <v>3900000</v>
      </c>
      <c r="F186" s="28">
        <f>F187</f>
        <v>4200000</v>
      </c>
    </row>
    <row r="187" spans="1:6" ht="36">
      <c r="A187" s="43" t="s">
        <v>68</v>
      </c>
      <c r="B187" s="5" t="s">
        <v>29</v>
      </c>
      <c r="C187" s="5" t="s">
        <v>256</v>
      </c>
      <c r="D187" s="18">
        <v>810</v>
      </c>
      <c r="E187" s="29">
        <v>3900000</v>
      </c>
      <c r="F187" s="29">
        <v>4200000</v>
      </c>
    </row>
    <row r="188" spans="1:6" ht="36">
      <c r="A188" s="30" t="s">
        <v>72</v>
      </c>
      <c r="B188" s="53" t="s">
        <v>29</v>
      </c>
      <c r="C188" s="53" t="s">
        <v>145</v>
      </c>
      <c r="D188" s="18"/>
      <c r="E188" s="26">
        <f>E190</f>
        <v>11685000</v>
      </c>
      <c r="F188" s="26">
        <f>F190</f>
        <v>11735000</v>
      </c>
    </row>
    <row r="189" spans="1:6" ht="36">
      <c r="A189" s="50" t="s">
        <v>180</v>
      </c>
      <c r="B189" s="53" t="s">
        <v>29</v>
      </c>
      <c r="C189" s="53" t="s">
        <v>144</v>
      </c>
      <c r="D189" s="18"/>
      <c r="E189" s="26">
        <f>E190</f>
        <v>11685000</v>
      </c>
      <c r="F189" s="26">
        <f>F190</f>
        <v>11735000</v>
      </c>
    </row>
    <row r="190" spans="1:6" ht="24">
      <c r="A190" s="50" t="s">
        <v>220</v>
      </c>
      <c r="B190" s="53" t="s">
        <v>29</v>
      </c>
      <c r="C190" s="53" t="s">
        <v>249</v>
      </c>
      <c r="D190" s="40"/>
      <c r="E190" s="26">
        <f>E191+E193</f>
        <v>11685000</v>
      </c>
      <c r="F190" s="26">
        <f>F191+F193</f>
        <v>11735000</v>
      </c>
    </row>
    <row r="191" spans="1:6" ht="24">
      <c r="A191" s="43" t="s">
        <v>63</v>
      </c>
      <c r="B191" s="5" t="s">
        <v>29</v>
      </c>
      <c r="C191" s="5" t="s">
        <v>249</v>
      </c>
      <c r="D191" s="18">
        <v>200</v>
      </c>
      <c r="E191" s="28">
        <f>E192</f>
        <v>685000</v>
      </c>
      <c r="F191" s="28">
        <f>F192</f>
        <v>735000</v>
      </c>
    </row>
    <row r="192" spans="1:6" ht="24">
      <c r="A192" s="43" t="s">
        <v>64</v>
      </c>
      <c r="B192" s="5" t="s">
        <v>29</v>
      </c>
      <c r="C192" s="5" t="s">
        <v>249</v>
      </c>
      <c r="D192" s="18">
        <v>240</v>
      </c>
      <c r="E192" s="29">
        <v>685000</v>
      </c>
      <c r="F192" s="29">
        <v>735000</v>
      </c>
    </row>
    <row r="193" spans="1:6" ht="12">
      <c r="A193" s="43" t="s">
        <v>47</v>
      </c>
      <c r="B193" s="5" t="s">
        <v>29</v>
      </c>
      <c r="C193" s="5" t="s">
        <v>249</v>
      </c>
      <c r="D193" s="18">
        <v>800</v>
      </c>
      <c r="E193" s="28">
        <f>E194</f>
        <v>11000000</v>
      </c>
      <c r="F193" s="28">
        <f>F194</f>
        <v>11000000</v>
      </c>
    </row>
    <row r="194" spans="1:6" ht="36">
      <c r="A194" s="43" t="s">
        <v>68</v>
      </c>
      <c r="B194" s="5" t="s">
        <v>29</v>
      </c>
      <c r="C194" s="5" t="s">
        <v>249</v>
      </c>
      <c r="D194" s="18">
        <v>810</v>
      </c>
      <c r="E194" s="29">
        <v>11000000</v>
      </c>
      <c r="F194" s="29">
        <v>11000000</v>
      </c>
    </row>
    <row r="195" spans="1:6" ht="12">
      <c r="A195" s="37" t="s">
        <v>30</v>
      </c>
      <c r="B195" s="13" t="s">
        <v>31</v>
      </c>
      <c r="C195" s="8"/>
      <c r="D195" s="55"/>
      <c r="E195" s="32">
        <f>E196+E227+E235</f>
        <v>42537174.769999996</v>
      </c>
      <c r="F195" s="32">
        <f>F196+F227+F235</f>
        <v>30678947.36</v>
      </c>
    </row>
    <row r="196" spans="1:6" ht="36">
      <c r="A196" s="30" t="s">
        <v>69</v>
      </c>
      <c r="B196" s="53" t="s">
        <v>31</v>
      </c>
      <c r="C196" s="53" t="s">
        <v>157</v>
      </c>
      <c r="D196" s="18"/>
      <c r="E196" s="26">
        <f>E197</f>
        <v>22412242.9</v>
      </c>
      <c r="F196" s="26">
        <f>F197</f>
        <v>25351119</v>
      </c>
    </row>
    <row r="197" spans="1:6" ht="24">
      <c r="A197" s="108" t="s">
        <v>208</v>
      </c>
      <c r="B197" s="53" t="s">
        <v>31</v>
      </c>
      <c r="C197" s="53" t="s">
        <v>175</v>
      </c>
      <c r="D197" s="18"/>
      <c r="E197" s="26">
        <f>E198+E203+E206+E209+E212+E221+E218++E215+E224</f>
        <v>22412242.9</v>
      </c>
      <c r="F197" s="26">
        <f>F198+F203+F206+F209+F212+F221+F218++F215+F224</f>
        <v>25351119</v>
      </c>
    </row>
    <row r="198" spans="1:6" ht="12">
      <c r="A198" s="50" t="s">
        <v>70</v>
      </c>
      <c r="B198" s="53" t="s">
        <v>31</v>
      </c>
      <c r="C198" s="53" t="s">
        <v>176</v>
      </c>
      <c r="D198" s="40"/>
      <c r="E198" s="26">
        <f>E199+E201</f>
        <v>5751000</v>
      </c>
      <c r="F198" s="26">
        <f>F199+F201</f>
        <v>5871000</v>
      </c>
    </row>
    <row r="199" spans="1:6" ht="24">
      <c r="A199" s="43" t="s">
        <v>63</v>
      </c>
      <c r="B199" s="5" t="s">
        <v>31</v>
      </c>
      <c r="C199" s="5" t="s">
        <v>176</v>
      </c>
      <c r="D199" s="18">
        <v>200</v>
      </c>
      <c r="E199" s="28">
        <f>E200</f>
        <v>5750000</v>
      </c>
      <c r="F199" s="28">
        <f>F200</f>
        <v>5870000</v>
      </c>
    </row>
    <row r="200" spans="1:6" ht="24">
      <c r="A200" s="43" t="s">
        <v>64</v>
      </c>
      <c r="B200" s="5" t="s">
        <v>31</v>
      </c>
      <c r="C200" s="5" t="s">
        <v>176</v>
      </c>
      <c r="D200" s="18">
        <v>240</v>
      </c>
      <c r="E200" s="29">
        <v>5750000</v>
      </c>
      <c r="F200" s="29">
        <v>5870000</v>
      </c>
    </row>
    <row r="201" spans="1:6" ht="12">
      <c r="A201" s="43" t="s">
        <v>47</v>
      </c>
      <c r="B201" s="5" t="s">
        <v>31</v>
      </c>
      <c r="C201" s="5" t="s">
        <v>176</v>
      </c>
      <c r="D201" s="18">
        <v>800</v>
      </c>
      <c r="E201" s="28">
        <f>E202</f>
        <v>1000</v>
      </c>
      <c r="F201" s="28">
        <f>F202</f>
        <v>1000</v>
      </c>
    </row>
    <row r="202" spans="1:6" ht="12">
      <c r="A202" s="43" t="s">
        <v>65</v>
      </c>
      <c r="B202" s="5" t="s">
        <v>31</v>
      </c>
      <c r="C202" s="5" t="s">
        <v>176</v>
      </c>
      <c r="D202" s="18">
        <v>850</v>
      </c>
      <c r="E202" s="29">
        <v>1000</v>
      </c>
      <c r="F202" s="29">
        <v>1000</v>
      </c>
    </row>
    <row r="203" spans="1:6" ht="12">
      <c r="A203" s="14" t="s">
        <v>113</v>
      </c>
      <c r="B203" s="53" t="s">
        <v>31</v>
      </c>
      <c r="C203" s="53" t="s">
        <v>177</v>
      </c>
      <c r="D203" s="18"/>
      <c r="E203" s="26">
        <f>E204</f>
        <v>6300000</v>
      </c>
      <c r="F203" s="26">
        <f>F204</f>
        <v>6500000</v>
      </c>
    </row>
    <row r="204" spans="1:6" ht="24">
      <c r="A204" s="43" t="s">
        <v>63</v>
      </c>
      <c r="B204" s="5" t="s">
        <v>31</v>
      </c>
      <c r="C204" s="5" t="s">
        <v>177</v>
      </c>
      <c r="D204" s="18">
        <v>200</v>
      </c>
      <c r="E204" s="28">
        <f>E205</f>
        <v>6300000</v>
      </c>
      <c r="F204" s="28">
        <f>F205</f>
        <v>6500000</v>
      </c>
    </row>
    <row r="205" spans="1:6" ht="24">
      <c r="A205" s="61" t="s">
        <v>64</v>
      </c>
      <c r="B205" s="5" t="s">
        <v>31</v>
      </c>
      <c r="C205" s="5" t="s">
        <v>177</v>
      </c>
      <c r="D205" s="18">
        <v>240</v>
      </c>
      <c r="E205" s="29">
        <v>6300000</v>
      </c>
      <c r="F205" s="29">
        <v>6500000</v>
      </c>
    </row>
    <row r="206" spans="1:6" ht="24">
      <c r="A206" s="14" t="s">
        <v>115</v>
      </c>
      <c r="B206" s="53" t="s">
        <v>31</v>
      </c>
      <c r="C206" s="53" t="s">
        <v>204</v>
      </c>
      <c r="D206" s="40"/>
      <c r="E206" s="26">
        <f>E207</f>
        <v>1300000</v>
      </c>
      <c r="F206" s="26">
        <f>F207</f>
        <v>1300000</v>
      </c>
    </row>
    <row r="207" spans="1:6" ht="24">
      <c r="A207" s="43" t="s">
        <v>63</v>
      </c>
      <c r="B207" s="5" t="s">
        <v>31</v>
      </c>
      <c r="C207" s="5" t="s">
        <v>204</v>
      </c>
      <c r="D207" s="18">
        <v>200</v>
      </c>
      <c r="E207" s="28">
        <f>E208</f>
        <v>1300000</v>
      </c>
      <c r="F207" s="28">
        <f>F208</f>
        <v>1300000</v>
      </c>
    </row>
    <row r="208" spans="1:6" ht="24">
      <c r="A208" s="43" t="s">
        <v>64</v>
      </c>
      <c r="B208" s="5" t="s">
        <v>31</v>
      </c>
      <c r="C208" s="5" t="s">
        <v>204</v>
      </c>
      <c r="D208" s="18">
        <v>240</v>
      </c>
      <c r="E208" s="29">
        <v>1300000</v>
      </c>
      <c r="F208" s="29">
        <v>1300000</v>
      </c>
    </row>
    <row r="209" spans="1:6" ht="24">
      <c r="A209" s="14" t="s">
        <v>237</v>
      </c>
      <c r="B209" s="53" t="s">
        <v>31</v>
      </c>
      <c r="C209" s="53" t="s">
        <v>235</v>
      </c>
      <c r="D209" s="40"/>
      <c r="E209" s="26">
        <f>E210</f>
        <v>35100</v>
      </c>
      <c r="F209" s="26">
        <f>F210</f>
        <v>35100</v>
      </c>
    </row>
    <row r="210" spans="1:6" ht="24">
      <c r="A210" s="43" t="s">
        <v>63</v>
      </c>
      <c r="B210" s="5" t="s">
        <v>31</v>
      </c>
      <c r="C210" s="5" t="s">
        <v>235</v>
      </c>
      <c r="D210" s="18">
        <v>200</v>
      </c>
      <c r="E210" s="28">
        <f>E211</f>
        <v>35100</v>
      </c>
      <c r="F210" s="28">
        <f>F211</f>
        <v>35100</v>
      </c>
    </row>
    <row r="211" spans="1:6" ht="24">
      <c r="A211" s="61" t="s">
        <v>64</v>
      </c>
      <c r="B211" s="5" t="s">
        <v>31</v>
      </c>
      <c r="C211" s="5" t="s">
        <v>235</v>
      </c>
      <c r="D211" s="18">
        <v>240</v>
      </c>
      <c r="E211" s="29">
        <v>35100</v>
      </c>
      <c r="F211" s="29">
        <v>35100</v>
      </c>
    </row>
    <row r="212" spans="1:6" ht="12">
      <c r="A212" s="14" t="s">
        <v>71</v>
      </c>
      <c r="B212" s="53" t="s">
        <v>31</v>
      </c>
      <c r="C212" s="53" t="s">
        <v>178</v>
      </c>
      <c r="D212" s="18"/>
      <c r="E212" s="26">
        <f>E213</f>
        <v>2264000</v>
      </c>
      <c r="F212" s="26">
        <f>F213</f>
        <v>2264000</v>
      </c>
    </row>
    <row r="213" spans="1:6" ht="24">
      <c r="A213" s="43" t="s">
        <v>63</v>
      </c>
      <c r="B213" s="5" t="s">
        <v>31</v>
      </c>
      <c r="C213" s="5" t="s">
        <v>178</v>
      </c>
      <c r="D213" s="18">
        <v>200</v>
      </c>
      <c r="E213" s="28">
        <f>E214</f>
        <v>2264000</v>
      </c>
      <c r="F213" s="28">
        <f>F214</f>
        <v>2264000</v>
      </c>
    </row>
    <row r="214" spans="1:6" ht="24">
      <c r="A214" s="43" t="s">
        <v>64</v>
      </c>
      <c r="B214" s="5" t="s">
        <v>31</v>
      </c>
      <c r="C214" s="5" t="s">
        <v>178</v>
      </c>
      <c r="D214" s="18">
        <v>240</v>
      </c>
      <c r="E214" s="29">
        <v>2264000</v>
      </c>
      <c r="F214" s="29">
        <v>2264000</v>
      </c>
    </row>
    <row r="215" spans="1:6" ht="12">
      <c r="A215" s="14" t="s">
        <v>251</v>
      </c>
      <c r="B215" s="53" t="s">
        <v>31</v>
      </c>
      <c r="C215" s="53" t="s">
        <v>250</v>
      </c>
      <c r="D215" s="40"/>
      <c r="E215" s="26">
        <f>E216</f>
        <v>1000000</v>
      </c>
      <c r="F215" s="26">
        <f>F216</f>
        <v>1000000</v>
      </c>
    </row>
    <row r="216" spans="1:6" ht="24">
      <c r="A216" s="43" t="s">
        <v>63</v>
      </c>
      <c r="B216" s="5" t="s">
        <v>31</v>
      </c>
      <c r="C216" s="5" t="s">
        <v>250</v>
      </c>
      <c r="D216" s="18">
        <v>200</v>
      </c>
      <c r="E216" s="28">
        <f>E217</f>
        <v>1000000</v>
      </c>
      <c r="F216" s="28">
        <f>F217</f>
        <v>1000000</v>
      </c>
    </row>
    <row r="217" spans="1:6" ht="24">
      <c r="A217" s="43" t="s">
        <v>64</v>
      </c>
      <c r="B217" s="5" t="s">
        <v>31</v>
      </c>
      <c r="C217" s="5" t="s">
        <v>250</v>
      </c>
      <c r="D217" s="18">
        <v>240</v>
      </c>
      <c r="E217" s="29">
        <v>1000000</v>
      </c>
      <c r="F217" s="29">
        <v>1000000</v>
      </c>
    </row>
    <row r="218" spans="1:6" ht="24">
      <c r="A218" s="14" t="s">
        <v>238</v>
      </c>
      <c r="B218" s="53" t="s">
        <v>31</v>
      </c>
      <c r="C218" s="53" t="s">
        <v>236</v>
      </c>
      <c r="D218" s="18"/>
      <c r="E218" s="26">
        <f>E219</f>
        <v>20000</v>
      </c>
      <c r="F218" s="26">
        <f>F219</f>
        <v>20000</v>
      </c>
    </row>
    <row r="219" spans="1:6" ht="24">
      <c r="A219" s="43" t="s">
        <v>63</v>
      </c>
      <c r="B219" s="5" t="s">
        <v>31</v>
      </c>
      <c r="C219" s="5" t="s">
        <v>236</v>
      </c>
      <c r="D219" s="18">
        <v>200</v>
      </c>
      <c r="E219" s="28">
        <f>E220</f>
        <v>20000</v>
      </c>
      <c r="F219" s="28">
        <f>F220</f>
        <v>20000</v>
      </c>
    </row>
    <row r="220" spans="1:6" ht="24">
      <c r="A220" s="61" t="s">
        <v>64</v>
      </c>
      <c r="B220" s="5" t="s">
        <v>31</v>
      </c>
      <c r="C220" s="5" t="s">
        <v>236</v>
      </c>
      <c r="D220" s="18">
        <v>240</v>
      </c>
      <c r="E220" s="29">
        <v>20000</v>
      </c>
      <c r="F220" s="29">
        <v>20000</v>
      </c>
    </row>
    <row r="221" spans="1:6" ht="12">
      <c r="A221" s="14" t="s">
        <v>116</v>
      </c>
      <c r="B221" s="53" t="s">
        <v>31</v>
      </c>
      <c r="C221" s="53" t="s">
        <v>179</v>
      </c>
      <c r="D221" s="18"/>
      <c r="E221" s="26">
        <f>E222</f>
        <v>5742142.9</v>
      </c>
      <c r="F221" s="26">
        <f>F222</f>
        <v>6288134.71</v>
      </c>
    </row>
    <row r="222" spans="1:6" ht="24">
      <c r="A222" s="43" t="s">
        <v>63</v>
      </c>
      <c r="B222" s="5" t="s">
        <v>31</v>
      </c>
      <c r="C222" s="5" t="s">
        <v>179</v>
      </c>
      <c r="D222" s="18">
        <v>200</v>
      </c>
      <c r="E222" s="28">
        <f>E223</f>
        <v>5742142.9</v>
      </c>
      <c r="F222" s="28">
        <f>F223</f>
        <v>6288134.71</v>
      </c>
    </row>
    <row r="223" spans="1:6" ht="24">
      <c r="A223" s="43" t="s">
        <v>64</v>
      </c>
      <c r="B223" s="5" t="s">
        <v>31</v>
      </c>
      <c r="C223" s="5" t="s">
        <v>179</v>
      </c>
      <c r="D223" s="18">
        <v>240</v>
      </c>
      <c r="E223" s="29">
        <v>5742142.9</v>
      </c>
      <c r="F223" s="29">
        <v>6288134.71</v>
      </c>
    </row>
    <row r="224" spans="1:6" ht="12">
      <c r="A224" s="51" t="s">
        <v>346</v>
      </c>
      <c r="B224" s="53" t="s">
        <v>31</v>
      </c>
      <c r="C224" s="53" t="s">
        <v>363</v>
      </c>
      <c r="D224" s="18"/>
      <c r="E224" s="26">
        <f>E225</f>
        <v>0</v>
      </c>
      <c r="F224" s="26">
        <f>F225</f>
        <v>2072884.29</v>
      </c>
    </row>
    <row r="225" spans="1:6" ht="24">
      <c r="A225" s="43" t="s">
        <v>63</v>
      </c>
      <c r="B225" s="5" t="s">
        <v>31</v>
      </c>
      <c r="C225" s="5" t="s">
        <v>363</v>
      </c>
      <c r="D225" s="18">
        <v>200</v>
      </c>
      <c r="E225" s="28">
        <f>E226</f>
        <v>0</v>
      </c>
      <c r="F225" s="28">
        <f>F226</f>
        <v>2072884.29</v>
      </c>
    </row>
    <row r="226" spans="1:6" ht="24">
      <c r="A226" s="43" t="s">
        <v>64</v>
      </c>
      <c r="B226" s="5" t="s">
        <v>31</v>
      </c>
      <c r="C226" s="5" t="s">
        <v>363</v>
      </c>
      <c r="D226" s="18">
        <v>240</v>
      </c>
      <c r="E226" s="29">
        <v>0</v>
      </c>
      <c r="F226" s="29">
        <v>2072884.29</v>
      </c>
    </row>
    <row r="227" spans="1:6" ht="36">
      <c r="A227" s="30" t="s">
        <v>333</v>
      </c>
      <c r="B227" s="53" t="s">
        <v>31</v>
      </c>
      <c r="C227" s="53" t="s">
        <v>299</v>
      </c>
      <c r="D227" s="40"/>
      <c r="E227" s="26">
        <f>E228</f>
        <v>5024931.87</v>
      </c>
      <c r="F227" s="26">
        <f>F228</f>
        <v>5227828.36</v>
      </c>
    </row>
    <row r="228" spans="1:6" ht="24">
      <c r="A228" s="51" t="s">
        <v>317</v>
      </c>
      <c r="B228" s="53" t="s">
        <v>31</v>
      </c>
      <c r="C228" s="53" t="s">
        <v>300</v>
      </c>
      <c r="D228" s="40"/>
      <c r="E228" s="26">
        <f>E229+E232</f>
        <v>5024931.87</v>
      </c>
      <c r="F228" s="26">
        <f>F229+F232</f>
        <v>5227828.36</v>
      </c>
    </row>
    <row r="229" spans="1:6" ht="12">
      <c r="A229" s="51" t="s">
        <v>360</v>
      </c>
      <c r="B229" s="53" t="s">
        <v>31</v>
      </c>
      <c r="C229" s="53" t="s">
        <v>361</v>
      </c>
      <c r="D229" s="40"/>
      <c r="E229" s="26">
        <f>E230</f>
        <v>866944.4</v>
      </c>
      <c r="F229" s="26">
        <f>F230</f>
        <v>860237.08</v>
      </c>
    </row>
    <row r="230" spans="1:6" ht="24">
      <c r="A230" s="43" t="s">
        <v>63</v>
      </c>
      <c r="B230" s="5" t="s">
        <v>31</v>
      </c>
      <c r="C230" s="5" t="s">
        <v>361</v>
      </c>
      <c r="D230" s="18">
        <v>200</v>
      </c>
      <c r="E230" s="28">
        <f>E231</f>
        <v>866944.4</v>
      </c>
      <c r="F230" s="28">
        <f>F231</f>
        <v>860237.08</v>
      </c>
    </row>
    <row r="231" spans="1:6" ht="24">
      <c r="A231" s="43" t="s">
        <v>64</v>
      </c>
      <c r="B231" s="5" t="s">
        <v>31</v>
      </c>
      <c r="C231" s="5" t="s">
        <v>361</v>
      </c>
      <c r="D231" s="18">
        <v>240</v>
      </c>
      <c r="E231" s="29">
        <v>866944.4</v>
      </c>
      <c r="F231" s="29">
        <v>860237.08</v>
      </c>
    </row>
    <row r="232" spans="1:6" ht="24">
      <c r="A232" s="62" t="s">
        <v>359</v>
      </c>
      <c r="B232" s="53" t="s">
        <v>31</v>
      </c>
      <c r="C232" s="53" t="s">
        <v>351</v>
      </c>
      <c r="D232" s="40"/>
      <c r="E232" s="26">
        <f>E233</f>
        <v>4157987.47</v>
      </c>
      <c r="F232" s="26">
        <f>F233</f>
        <v>4367591.28</v>
      </c>
    </row>
    <row r="233" spans="1:6" ht="24">
      <c r="A233" s="43" t="s">
        <v>63</v>
      </c>
      <c r="B233" s="5" t="s">
        <v>31</v>
      </c>
      <c r="C233" s="5" t="s">
        <v>351</v>
      </c>
      <c r="D233" s="18">
        <v>200</v>
      </c>
      <c r="E233" s="28">
        <f>E234</f>
        <v>4157987.47</v>
      </c>
      <c r="F233" s="28">
        <f>F234</f>
        <v>4367591.28</v>
      </c>
    </row>
    <row r="234" spans="1:6" ht="24">
      <c r="A234" s="43" t="s">
        <v>64</v>
      </c>
      <c r="B234" s="5" t="s">
        <v>31</v>
      </c>
      <c r="C234" s="5" t="s">
        <v>351</v>
      </c>
      <c r="D234" s="18">
        <v>240</v>
      </c>
      <c r="E234" s="29">
        <v>4157987.47</v>
      </c>
      <c r="F234" s="29">
        <v>4367591.28</v>
      </c>
    </row>
    <row r="235" spans="1:6" ht="24">
      <c r="A235" s="30" t="s">
        <v>268</v>
      </c>
      <c r="B235" s="53" t="s">
        <v>31</v>
      </c>
      <c r="C235" s="53" t="s">
        <v>171</v>
      </c>
      <c r="D235" s="40"/>
      <c r="E235" s="26">
        <f aca="true" t="shared" si="11" ref="E235:F238">E236</f>
        <v>15100000</v>
      </c>
      <c r="F235" s="26">
        <f t="shared" si="11"/>
        <v>100000</v>
      </c>
    </row>
    <row r="236" spans="1:6" ht="24">
      <c r="A236" s="51" t="s">
        <v>270</v>
      </c>
      <c r="B236" s="53" t="s">
        <v>31</v>
      </c>
      <c r="C236" s="53" t="s">
        <v>272</v>
      </c>
      <c r="D236" s="40"/>
      <c r="E236" s="26">
        <f t="shared" si="11"/>
        <v>15100000</v>
      </c>
      <c r="F236" s="26">
        <f t="shared" si="11"/>
        <v>100000</v>
      </c>
    </row>
    <row r="237" spans="1:6" ht="12">
      <c r="A237" s="51" t="s">
        <v>174</v>
      </c>
      <c r="B237" s="53" t="s">
        <v>31</v>
      </c>
      <c r="C237" s="53" t="s">
        <v>278</v>
      </c>
      <c r="D237" s="40"/>
      <c r="E237" s="26">
        <f t="shared" si="11"/>
        <v>15100000</v>
      </c>
      <c r="F237" s="26">
        <f t="shared" si="11"/>
        <v>100000</v>
      </c>
    </row>
    <row r="238" spans="1:6" ht="24">
      <c r="A238" s="43" t="s">
        <v>63</v>
      </c>
      <c r="B238" s="5" t="s">
        <v>31</v>
      </c>
      <c r="C238" s="5" t="s">
        <v>278</v>
      </c>
      <c r="D238" s="18">
        <v>200</v>
      </c>
      <c r="E238" s="28">
        <f t="shared" si="11"/>
        <v>15100000</v>
      </c>
      <c r="F238" s="28">
        <f t="shared" si="11"/>
        <v>100000</v>
      </c>
    </row>
    <row r="239" spans="1:6" ht="24">
      <c r="A239" s="43" t="s">
        <v>64</v>
      </c>
      <c r="B239" s="5" t="s">
        <v>31</v>
      </c>
      <c r="C239" s="5" t="s">
        <v>278</v>
      </c>
      <c r="D239" s="18">
        <v>240</v>
      </c>
      <c r="E239" s="29">
        <v>15100000</v>
      </c>
      <c r="F239" s="29">
        <v>100000</v>
      </c>
    </row>
    <row r="240" spans="1:6" ht="12">
      <c r="A240" s="16" t="s">
        <v>32</v>
      </c>
      <c r="B240" s="3" t="s">
        <v>33</v>
      </c>
      <c r="C240" s="9"/>
      <c r="D240" s="9"/>
      <c r="E240" s="25">
        <f>E241</f>
        <v>317526</v>
      </c>
      <c r="F240" s="25">
        <f>F241</f>
        <v>323149</v>
      </c>
    </row>
    <row r="241" spans="1:6" ht="12">
      <c r="A241" s="38" t="s">
        <v>34</v>
      </c>
      <c r="B241" s="13" t="s">
        <v>35</v>
      </c>
      <c r="C241" s="8"/>
      <c r="D241" s="8"/>
      <c r="E241" s="32">
        <f aca="true" t="shared" si="12" ref="E241:F248">E242</f>
        <v>317526</v>
      </c>
      <c r="F241" s="32">
        <f t="shared" si="12"/>
        <v>323149</v>
      </c>
    </row>
    <row r="242" spans="1:6" ht="36">
      <c r="A242" s="30" t="s">
        <v>334</v>
      </c>
      <c r="B242" s="53" t="s">
        <v>35</v>
      </c>
      <c r="C242" s="53" t="s">
        <v>182</v>
      </c>
      <c r="D242" s="53"/>
      <c r="E242" s="26">
        <f t="shared" si="12"/>
        <v>317526</v>
      </c>
      <c r="F242" s="26">
        <f t="shared" si="12"/>
        <v>323149</v>
      </c>
    </row>
    <row r="243" spans="1:6" ht="24">
      <c r="A243" s="50" t="s">
        <v>181</v>
      </c>
      <c r="B243" s="53" t="s">
        <v>35</v>
      </c>
      <c r="C243" s="53" t="s">
        <v>183</v>
      </c>
      <c r="D243" s="53"/>
      <c r="E243" s="26">
        <f>E244+E247+E250</f>
        <v>317526</v>
      </c>
      <c r="F243" s="26">
        <f>F244+F247+F250</f>
        <v>323149</v>
      </c>
    </row>
    <row r="244" spans="1:6" ht="12">
      <c r="A244" s="50" t="s">
        <v>318</v>
      </c>
      <c r="B244" s="53" t="s">
        <v>35</v>
      </c>
      <c r="C244" s="53" t="s">
        <v>319</v>
      </c>
      <c r="D244" s="5"/>
      <c r="E244" s="26">
        <f t="shared" si="12"/>
        <v>100000</v>
      </c>
      <c r="F244" s="26">
        <f t="shared" si="12"/>
        <v>100000</v>
      </c>
    </row>
    <row r="245" spans="1:6" ht="12">
      <c r="A245" s="43" t="s">
        <v>320</v>
      </c>
      <c r="B245" s="5" t="s">
        <v>35</v>
      </c>
      <c r="C245" s="5" t="s">
        <v>319</v>
      </c>
      <c r="D245" s="5" t="s">
        <v>55</v>
      </c>
      <c r="E245" s="28">
        <f t="shared" si="12"/>
        <v>100000</v>
      </c>
      <c r="F245" s="28">
        <f t="shared" si="12"/>
        <v>100000</v>
      </c>
    </row>
    <row r="246" spans="1:6" ht="12">
      <c r="A246" s="43" t="s">
        <v>321</v>
      </c>
      <c r="B246" s="5" t="s">
        <v>35</v>
      </c>
      <c r="C246" s="5" t="s">
        <v>319</v>
      </c>
      <c r="D246" s="5" t="s">
        <v>56</v>
      </c>
      <c r="E246" s="29">
        <v>100000</v>
      </c>
      <c r="F246" s="29">
        <v>100000</v>
      </c>
    </row>
    <row r="247" spans="1:6" ht="12">
      <c r="A247" s="50" t="s">
        <v>91</v>
      </c>
      <c r="B247" s="53" t="s">
        <v>35</v>
      </c>
      <c r="C247" s="53" t="s">
        <v>184</v>
      </c>
      <c r="D247" s="5"/>
      <c r="E247" s="26">
        <f t="shared" si="12"/>
        <v>77000</v>
      </c>
      <c r="F247" s="26">
        <f t="shared" si="12"/>
        <v>77000</v>
      </c>
    </row>
    <row r="248" spans="1:6" ht="24">
      <c r="A248" s="43" t="s">
        <v>63</v>
      </c>
      <c r="B248" s="5" t="s">
        <v>35</v>
      </c>
      <c r="C248" s="5" t="s">
        <v>184</v>
      </c>
      <c r="D248" s="5" t="s">
        <v>55</v>
      </c>
      <c r="E248" s="28">
        <f t="shared" si="12"/>
        <v>77000</v>
      </c>
      <c r="F248" s="28">
        <f t="shared" si="12"/>
        <v>77000</v>
      </c>
    </row>
    <row r="249" spans="1:6" ht="24">
      <c r="A249" s="43" t="s">
        <v>64</v>
      </c>
      <c r="B249" s="5" t="s">
        <v>35</v>
      </c>
      <c r="C249" s="5" t="s">
        <v>184</v>
      </c>
      <c r="D249" s="5" t="s">
        <v>56</v>
      </c>
      <c r="E249" s="29">
        <v>77000</v>
      </c>
      <c r="F249" s="29">
        <v>77000</v>
      </c>
    </row>
    <row r="250" spans="1:6" ht="12">
      <c r="A250" s="50" t="s">
        <v>185</v>
      </c>
      <c r="B250" s="53" t="s">
        <v>35</v>
      </c>
      <c r="C250" s="53" t="s">
        <v>221</v>
      </c>
      <c r="D250" s="53"/>
      <c r="E250" s="26">
        <f>E251</f>
        <v>140526</v>
      </c>
      <c r="F250" s="26">
        <f>F251</f>
        <v>146149</v>
      </c>
    </row>
    <row r="251" spans="1:6" ht="48">
      <c r="A251" s="6" t="s">
        <v>80</v>
      </c>
      <c r="B251" s="5" t="s">
        <v>35</v>
      </c>
      <c r="C251" s="5" t="s">
        <v>221</v>
      </c>
      <c r="D251" s="5" t="s">
        <v>52</v>
      </c>
      <c r="E251" s="28">
        <f>E252</f>
        <v>140526</v>
      </c>
      <c r="F251" s="28">
        <f>F252</f>
        <v>146149</v>
      </c>
    </row>
    <row r="252" spans="1:6" ht="12">
      <c r="A252" s="6" t="s">
        <v>81</v>
      </c>
      <c r="B252" s="5" t="s">
        <v>35</v>
      </c>
      <c r="C252" s="5" t="s">
        <v>221</v>
      </c>
      <c r="D252" s="5" t="s">
        <v>82</v>
      </c>
      <c r="E252" s="29">
        <v>140526</v>
      </c>
      <c r="F252" s="29">
        <v>146149</v>
      </c>
    </row>
    <row r="253" spans="1:6" ht="12">
      <c r="A253" s="1" t="s">
        <v>36</v>
      </c>
      <c r="B253" s="3" t="s">
        <v>37</v>
      </c>
      <c r="C253" s="9"/>
      <c r="D253" s="9"/>
      <c r="E253" s="25">
        <f aca="true" t="shared" si="13" ref="E253:F255">E254</f>
        <v>23013796</v>
      </c>
      <c r="F253" s="25">
        <f t="shared" si="13"/>
        <v>31029571</v>
      </c>
    </row>
    <row r="254" spans="1:6" ht="12">
      <c r="A254" s="38" t="s">
        <v>38</v>
      </c>
      <c r="B254" s="13" t="s">
        <v>39</v>
      </c>
      <c r="C254" s="8"/>
      <c r="D254" s="8"/>
      <c r="E254" s="32">
        <f t="shared" si="13"/>
        <v>23013796</v>
      </c>
      <c r="F254" s="32">
        <f t="shared" si="13"/>
        <v>31029571</v>
      </c>
    </row>
    <row r="255" spans="1:6" ht="24">
      <c r="A255" s="30" t="s">
        <v>187</v>
      </c>
      <c r="B255" s="53" t="s">
        <v>39</v>
      </c>
      <c r="C255" s="53" t="s">
        <v>186</v>
      </c>
      <c r="D255" s="5"/>
      <c r="E255" s="26">
        <f t="shared" si="13"/>
        <v>23013796</v>
      </c>
      <c r="F255" s="26">
        <f t="shared" si="13"/>
        <v>31029571</v>
      </c>
    </row>
    <row r="256" spans="1:6" ht="24">
      <c r="A256" s="50" t="s">
        <v>260</v>
      </c>
      <c r="B256" s="53" t="s">
        <v>39</v>
      </c>
      <c r="C256" s="53" t="s">
        <v>258</v>
      </c>
      <c r="D256" s="5"/>
      <c r="E256" s="26">
        <f>E257+E264+E267</f>
        <v>23013796</v>
      </c>
      <c r="F256" s="26">
        <f>F257+F264+F267</f>
        <v>31029571</v>
      </c>
    </row>
    <row r="257" spans="1:6" ht="24">
      <c r="A257" s="50" t="s">
        <v>79</v>
      </c>
      <c r="B257" s="53" t="s">
        <v>39</v>
      </c>
      <c r="C257" s="53" t="s">
        <v>262</v>
      </c>
      <c r="D257" s="53"/>
      <c r="E257" s="26">
        <f>E258+E260+E262</f>
        <v>19262796</v>
      </c>
      <c r="F257" s="26">
        <f>F258+F260+F262</f>
        <v>19577796</v>
      </c>
    </row>
    <row r="258" spans="1:6" ht="48">
      <c r="A258" s="6" t="s">
        <v>80</v>
      </c>
      <c r="B258" s="5" t="s">
        <v>39</v>
      </c>
      <c r="C258" s="5" t="s">
        <v>262</v>
      </c>
      <c r="D258" s="5" t="s">
        <v>52</v>
      </c>
      <c r="E258" s="28">
        <f>E259</f>
        <v>15849796</v>
      </c>
      <c r="F258" s="28">
        <f>F259</f>
        <v>15849796</v>
      </c>
    </row>
    <row r="259" spans="1:6" ht="12">
      <c r="A259" s="6" t="s">
        <v>81</v>
      </c>
      <c r="B259" s="5" t="s">
        <v>39</v>
      </c>
      <c r="C259" s="5" t="s">
        <v>262</v>
      </c>
      <c r="D259" s="5" t="s">
        <v>82</v>
      </c>
      <c r="E259" s="29">
        <v>15849796</v>
      </c>
      <c r="F259" s="29">
        <v>15849796</v>
      </c>
    </row>
    <row r="260" spans="1:6" ht="24">
      <c r="A260" s="43" t="s">
        <v>63</v>
      </c>
      <c r="B260" s="5" t="s">
        <v>39</v>
      </c>
      <c r="C260" s="5" t="s">
        <v>262</v>
      </c>
      <c r="D260" s="5" t="s">
        <v>55</v>
      </c>
      <c r="E260" s="28">
        <f>E261</f>
        <v>3399000</v>
      </c>
      <c r="F260" s="28">
        <f>F261</f>
        <v>3713000</v>
      </c>
    </row>
    <row r="261" spans="1:6" ht="24">
      <c r="A261" s="43" t="s">
        <v>64</v>
      </c>
      <c r="B261" s="5" t="s">
        <v>39</v>
      </c>
      <c r="C261" s="5" t="s">
        <v>262</v>
      </c>
      <c r="D261" s="5" t="s">
        <v>56</v>
      </c>
      <c r="E261" s="29">
        <v>3399000</v>
      </c>
      <c r="F261" s="29">
        <v>3713000</v>
      </c>
    </row>
    <row r="262" spans="1:6" ht="12">
      <c r="A262" s="45" t="s">
        <v>47</v>
      </c>
      <c r="B262" s="5" t="s">
        <v>39</v>
      </c>
      <c r="C262" s="5" t="s">
        <v>262</v>
      </c>
      <c r="D262" s="4" t="s">
        <v>57</v>
      </c>
      <c r="E262" s="28">
        <f>E263</f>
        <v>14000</v>
      </c>
      <c r="F262" s="28">
        <f>F263</f>
        <v>15000</v>
      </c>
    </row>
    <row r="263" spans="1:6" ht="12">
      <c r="A263" s="45" t="s">
        <v>65</v>
      </c>
      <c r="B263" s="5" t="s">
        <v>39</v>
      </c>
      <c r="C263" s="5" t="s">
        <v>262</v>
      </c>
      <c r="D263" s="4" t="s">
        <v>58</v>
      </c>
      <c r="E263" s="29">
        <v>14000</v>
      </c>
      <c r="F263" s="29">
        <v>15000</v>
      </c>
    </row>
    <row r="264" spans="1:6" ht="12">
      <c r="A264" s="50" t="s">
        <v>87</v>
      </c>
      <c r="B264" s="53" t="s">
        <v>39</v>
      </c>
      <c r="C264" s="53" t="s">
        <v>259</v>
      </c>
      <c r="D264" s="5"/>
      <c r="E264" s="26">
        <f>E265</f>
        <v>1821000</v>
      </c>
      <c r="F264" s="26">
        <f>F265</f>
        <v>9391775</v>
      </c>
    </row>
    <row r="265" spans="1:6" ht="24">
      <c r="A265" s="43" t="s">
        <v>63</v>
      </c>
      <c r="B265" s="5" t="s">
        <v>39</v>
      </c>
      <c r="C265" s="5" t="s">
        <v>259</v>
      </c>
      <c r="D265" s="5" t="s">
        <v>55</v>
      </c>
      <c r="E265" s="28">
        <f>E266</f>
        <v>1821000</v>
      </c>
      <c r="F265" s="28">
        <f>F266</f>
        <v>9391775</v>
      </c>
    </row>
    <row r="266" spans="1:6" ht="24">
      <c r="A266" s="43" t="s">
        <v>64</v>
      </c>
      <c r="B266" s="5" t="s">
        <v>39</v>
      </c>
      <c r="C266" s="5" t="s">
        <v>259</v>
      </c>
      <c r="D266" s="5" t="s">
        <v>56</v>
      </c>
      <c r="E266" s="29">
        <v>1821000</v>
      </c>
      <c r="F266" s="29">
        <v>9391775</v>
      </c>
    </row>
    <row r="267" spans="1:6" ht="24">
      <c r="A267" s="50" t="s">
        <v>88</v>
      </c>
      <c r="B267" s="53" t="s">
        <v>39</v>
      </c>
      <c r="C267" s="53" t="s">
        <v>261</v>
      </c>
      <c r="D267" s="5"/>
      <c r="E267" s="26">
        <f>E268</f>
        <v>1930000</v>
      </c>
      <c r="F267" s="26">
        <f>F268</f>
        <v>2060000</v>
      </c>
    </row>
    <row r="268" spans="1:6" ht="24">
      <c r="A268" s="43" t="s">
        <v>63</v>
      </c>
      <c r="B268" s="5" t="s">
        <v>39</v>
      </c>
      <c r="C268" s="5" t="s">
        <v>261</v>
      </c>
      <c r="D268" s="5" t="s">
        <v>55</v>
      </c>
      <c r="E268" s="28">
        <f>E269</f>
        <v>1930000</v>
      </c>
      <c r="F268" s="28">
        <f>F269</f>
        <v>2060000</v>
      </c>
    </row>
    <row r="269" spans="1:6" ht="24">
      <c r="A269" s="43" t="s">
        <v>64</v>
      </c>
      <c r="B269" s="5" t="s">
        <v>39</v>
      </c>
      <c r="C269" s="5" t="s">
        <v>261</v>
      </c>
      <c r="D269" s="5" t="s">
        <v>56</v>
      </c>
      <c r="E269" s="29">
        <v>1930000</v>
      </c>
      <c r="F269" s="29">
        <v>2060000</v>
      </c>
    </row>
    <row r="270" spans="1:6" ht="12">
      <c r="A270" s="1" t="s">
        <v>40</v>
      </c>
      <c r="B270" s="3" t="s">
        <v>41</v>
      </c>
      <c r="C270" s="9"/>
      <c r="D270" s="9"/>
      <c r="E270" s="25">
        <f>E271+E278</f>
        <v>2870000</v>
      </c>
      <c r="F270" s="25">
        <f>F271+F278</f>
        <v>2870000</v>
      </c>
    </row>
    <row r="271" spans="1:6" ht="12">
      <c r="A271" s="38" t="s">
        <v>42</v>
      </c>
      <c r="B271" s="13" t="s">
        <v>43</v>
      </c>
      <c r="C271" s="13"/>
      <c r="D271" s="13"/>
      <c r="E271" s="32">
        <f aca="true" t="shared" si="14" ref="E271:F276">E272</f>
        <v>20000</v>
      </c>
      <c r="F271" s="32">
        <f t="shared" si="14"/>
        <v>20000</v>
      </c>
    </row>
    <row r="272" spans="1:6" ht="24">
      <c r="A272" s="30" t="s">
        <v>73</v>
      </c>
      <c r="B272" s="53" t="s">
        <v>43</v>
      </c>
      <c r="C272" s="53" t="s">
        <v>189</v>
      </c>
      <c r="D272" s="5"/>
      <c r="E272" s="26">
        <f t="shared" si="14"/>
        <v>20000</v>
      </c>
      <c r="F272" s="26">
        <f t="shared" si="14"/>
        <v>20000</v>
      </c>
    </row>
    <row r="273" spans="1:6" ht="36">
      <c r="A273" s="30" t="s">
        <v>188</v>
      </c>
      <c r="B273" s="53" t="s">
        <v>43</v>
      </c>
      <c r="C273" s="53" t="s">
        <v>190</v>
      </c>
      <c r="D273" s="5"/>
      <c r="E273" s="28">
        <f t="shared" si="14"/>
        <v>20000</v>
      </c>
      <c r="F273" s="28">
        <f t="shared" si="14"/>
        <v>20000</v>
      </c>
    </row>
    <row r="274" spans="1:6" ht="24">
      <c r="A274" s="14" t="s">
        <v>196</v>
      </c>
      <c r="B274" s="53" t="s">
        <v>43</v>
      </c>
      <c r="C274" s="53" t="s">
        <v>191</v>
      </c>
      <c r="D274" s="5"/>
      <c r="E274" s="28">
        <f t="shared" si="14"/>
        <v>20000</v>
      </c>
      <c r="F274" s="28">
        <f t="shared" si="14"/>
        <v>20000</v>
      </c>
    </row>
    <row r="275" spans="1:6" ht="96">
      <c r="A275" s="51" t="s">
        <v>198</v>
      </c>
      <c r="B275" s="53" t="s">
        <v>43</v>
      </c>
      <c r="C275" s="53" t="s">
        <v>290</v>
      </c>
      <c r="D275" s="5"/>
      <c r="E275" s="28">
        <f t="shared" si="14"/>
        <v>20000</v>
      </c>
      <c r="F275" s="28">
        <f t="shared" si="14"/>
        <v>20000</v>
      </c>
    </row>
    <row r="276" spans="1:6" ht="12">
      <c r="A276" s="43" t="s">
        <v>47</v>
      </c>
      <c r="B276" s="5" t="s">
        <v>43</v>
      </c>
      <c r="C276" s="5" t="s">
        <v>290</v>
      </c>
      <c r="D276" s="5" t="s">
        <v>119</v>
      </c>
      <c r="E276" s="28">
        <f t="shared" si="14"/>
        <v>20000</v>
      </c>
      <c r="F276" s="28">
        <f t="shared" si="14"/>
        <v>20000</v>
      </c>
    </row>
    <row r="277" spans="1:6" ht="12">
      <c r="A277" s="43" t="s">
        <v>121</v>
      </c>
      <c r="B277" s="5" t="s">
        <v>43</v>
      </c>
      <c r="C277" s="5" t="s">
        <v>290</v>
      </c>
      <c r="D277" s="5" t="s">
        <v>120</v>
      </c>
      <c r="E277" s="29">
        <v>20000</v>
      </c>
      <c r="F277" s="29">
        <v>20000</v>
      </c>
    </row>
    <row r="278" spans="1:6" ht="12">
      <c r="A278" s="38" t="s">
        <v>291</v>
      </c>
      <c r="B278" s="13" t="s">
        <v>292</v>
      </c>
      <c r="C278" s="13"/>
      <c r="D278" s="8"/>
      <c r="E278" s="32">
        <f>E279</f>
        <v>2850000</v>
      </c>
      <c r="F278" s="32">
        <f>F279</f>
        <v>2850000</v>
      </c>
    </row>
    <row r="279" spans="1:6" ht="24">
      <c r="A279" s="30" t="s">
        <v>73</v>
      </c>
      <c r="B279" s="53" t="s">
        <v>292</v>
      </c>
      <c r="C279" s="53" t="s">
        <v>189</v>
      </c>
      <c r="D279" s="5"/>
      <c r="E279" s="26">
        <f>E280+E290</f>
        <v>2850000</v>
      </c>
      <c r="F279" s="26">
        <f>F280+F290</f>
        <v>2850000</v>
      </c>
    </row>
    <row r="280" spans="1:6" ht="36">
      <c r="A280" s="30" t="s">
        <v>188</v>
      </c>
      <c r="B280" s="53" t="s">
        <v>292</v>
      </c>
      <c r="C280" s="53" t="s">
        <v>190</v>
      </c>
      <c r="D280" s="5"/>
      <c r="E280" s="26">
        <f>+E281</f>
        <v>327000</v>
      </c>
      <c r="F280" s="26">
        <f>+F281</f>
        <v>327000</v>
      </c>
    </row>
    <row r="281" spans="1:6" ht="24">
      <c r="A281" s="14" t="s">
        <v>196</v>
      </c>
      <c r="B281" s="53" t="s">
        <v>292</v>
      </c>
      <c r="C281" s="53" t="s">
        <v>191</v>
      </c>
      <c r="D281" s="5"/>
      <c r="E281" s="26">
        <f>E282+E287</f>
        <v>327000</v>
      </c>
      <c r="F281" s="26">
        <f>F282+F287</f>
        <v>327000</v>
      </c>
    </row>
    <row r="282" spans="1:6" ht="36">
      <c r="A282" s="14" t="s">
        <v>263</v>
      </c>
      <c r="B282" s="53" t="s">
        <v>292</v>
      </c>
      <c r="C282" s="53" t="s">
        <v>279</v>
      </c>
      <c r="D282" s="5"/>
      <c r="E282" s="26">
        <f>E283+E285</f>
        <v>82000</v>
      </c>
      <c r="F282" s="26">
        <f>F283+F285</f>
        <v>82000</v>
      </c>
    </row>
    <row r="283" spans="1:6" ht="24">
      <c r="A283" s="43" t="s">
        <v>63</v>
      </c>
      <c r="B283" s="5" t="s">
        <v>292</v>
      </c>
      <c r="C283" s="5" t="s">
        <v>279</v>
      </c>
      <c r="D283" s="5" t="s">
        <v>55</v>
      </c>
      <c r="E283" s="28">
        <f>E284</f>
        <v>10000</v>
      </c>
      <c r="F283" s="28">
        <f>F284</f>
        <v>10000</v>
      </c>
    </row>
    <row r="284" spans="1:6" ht="24">
      <c r="A284" s="43" t="s">
        <v>64</v>
      </c>
      <c r="B284" s="5" t="s">
        <v>292</v>
      </c>
      <c r="C284" s="5" t="s">
        <v>279</v>
      </c>
      <c r="D284" s="5" t="s">
        <v>56</v>
      </c>
      <c r="E284" s="29">
        <v>10000</v>
      </c>
      <c r="F284" s="29">
        <v>10000</v>
      </c>
    </row>
    <row r="285" spans="1:6" ht="12">
      <c r="A285" s="48" t="s">
        <v>96</v>
      </c>
      <c r="B285" s="5" t="s">
        <v>292</v>
      </c>
      <c r="C285" s="5" t="s">
        <v>279</v>
      </c>
      <c r="D285" s="5" t="s">
        <v>95</v>
      </c>
      <c r="E285" s="28">
        <f>E286</f>
        <v>72000</v>
      </c>
      <c r="F285" s="28">
        <f>F286</f>
        <v>72000</v>
      </c>
    </row>
    <row r="286" spans="1:6" ht="12">
      <c r="A286" s="48" t="s">
        <v>97</v>
      </c>
      <c r="B286" s="5" t="s">
        <v>292</v>
      </c>
      <c r="C286" s="5" t="s">
        <v>279</v>
      </c>
      <c r="D286" s="5" t="s">
        <v>94</v>
      </c>
      <c r="E286" s="29">
        <v>72000</v>
      </c>
      <c r="F286" s="29">
        <v>72000</v>
      </c>
    </row>
    <row r="287" spans="1:6" ht="24">
      <c r="A287" s="14" t="s">
        <v>197</v>
      </c>
      <c r="B287" s="53" t="s">
        <v>292</v>
      </c>
      <c r="C287" s="53" t="s">
        <v>280</v>
      </c>
      <c r="D287" s="53"/>
      <c r="E287" s="26">
        <f>E288</f>
        <v>245000</v>
      </c>
      <c r="F287" s="26">
        <f>F288</f>
        <v>245000</v>
      </c>
    </row>
    <row r="288" spans="1:6" ht="24">
      <c r="A288" s="43" t="s">
        <v>63</v>
      </c>
      <c r="B288" s="5" t="s">
        <v>292</v>
      </c>
      <c r="C288" s="5" t="s">
        <v>280</v>
      </c>
      <c r="D288" s="5" t="s">
        <v>55</v>
      </c>
      <c r="E288" s="28">
        <f>E289</f>
        <v>245000</v>
      </c>
      <c r="F288" s="28">
        <f>F289</f>
        <v>245000</v>
      </c>
    </row>
    <row r="289" spans="1:6" ht="24">
      <c r="A289" s="43" t="s">
        <v>64</v>
      </c>
      <c r="B289" s="5" t="s">
        <v>292</v>
      </c>
      <c r="C289" s="5" t="s">
        <v>280</v>
      </c>
      <c r="D289" s="5" t="s">
        <v>56</v>
      </c>
      <c r="E289" s="29">
        <v>245000</v>
      </c>
      <c r="F289" s="29">
        <v>245000</v>
      </c>
    </row>
    <row r="290" spans="1:6" ht="24">
      <c r="A290" s="30" t="s">
        <v>192</v>
      </c>
      <c r="B290" s="53" t="s">
        <v>292</v>
      </c>
      <c r="C290" s="53" t="s">
        <v>193</v>
      </c>
      <c r="D290" s="5"/>
      <c r="E290" s="26">
        <f>E291</f>
        <v>2523000</v>
      </c>
      <c r="F290" s="26">
        <f>F291</f>
        <v>2523000</v>
      </c>
    </row>
    <row r="291" spans="1:6" ht="24">
      <c r="A291" s="51" t="s">
        <v>194</v>
      </c>
      <c r="B291" s="53" t="s">
        <v>292</v>
      </c>
      <c r="C291" s="53" t="s">
        <v>223</v>
      </c>
      <c r="D291" s="5"/>
      <c r="E291" s="26">
        <f>E292+E297</f>
        <v>2523000</v>
      </c>
      <c r="F291" s="26">
        <f>F292+F297</f>
        <v>2523000</v>
      </c>
    </row>
    <row r="292" spans="1:6" ht="12">
      <c r="A292" s="14" t="s">
        <v>195</v>
      </c>
      <c r="B292" s="53" t="s">
        <v>292</v>
      </c>
      <c r="C292" s="53" t="s">
        <v>281</v>
      </c>
      <c r="D292" s="5"/>
      <c r="E292" s="26">
        <f>E293+E295</f>
        <v>523000</v>
      </c>
      <c r="F292" s="26">
        <f>F293+F295</f>
        <v>523000</v>
      </c>
    </row>
    <row r="293" spans="1:6" ht="24">
      <c r="A293" s="43" t="s">
        <v>63</v>
      </c>
      <c r="B293" s="5" t="s">
        <v>292</v>
      </c>
      <c r="C293" s="5" t="s">
        <v>281</v>
      </c>
      <c r="D293" s="5" t="s">
        <v>55</v>
      </c>
      <c r="E293" s="28">
        <f>E294</f>
        <v>352000</v>
      </c>
      <c r="F293" s="28">
        <f>F294</f>
        <v>352000</v>
      </c>
    </row>
    <row r="294" spans="1:6" ht="24">
      <c r="A294" s="43" t="s">
        <v>64</v>
      </c>
      <c r="B294" s="5" t="s">
        <v>292</v>
      </c>
      <c r="C294" s="5" t="s">
        <v>281</v>
      </c>
      <c r="D294" s="5" t="s">
        <v>56</v>
      </c>
      <c r="E294" s="29">
        <v>352000</v>
      </c>
      <c r="F294" s="29">
        <v>352000</v>
      </c>
    </row>
    <row r="295" spans="1:6" ht="12">
      <c r="A295" s="48" t="s">
        <v>96</v>
      </c>
      <c r="B295" s="5" t="s">
        <v>292</v>
      </c>
      <c r="C295" s="5" t="s">
        <v>281</v>
      </c>
      <c r="D295" s="5" t="s">
        <v>95</v>
      </c>
      <c r="E295" s="28">
        <f>E296</f>
        <v>171000</v>
      </c>
      <c r="F295" s="28">
        <f>F296</f>
        <v>171000</v>
      </c>
    </row>
    <row r="296" spans="1:6" ht="12">
      <c r="A296" s="48" t="s">
        <v>97</v>
      </c>
      <c r="B296" s="5" t="s">
        <v>292</v>
      </c>
      <c r="C296" s="5" t="s">
        <v>281</v>
      </c>
      <c r="D296" s="5" t="s">
        <v>94</v>
      </c>
      <c r="E296" s="29">
        <v>171000</v>
      </c>
      <c r="F296" s="29">
        <v>171000</v>
      </c>
    </row>
    <row r="297" spans="1:6" ht="12">
      <c r="A297" s="51" t="s">
        <v>205</v>
      </c>
      <c r="B297" s="53" t="s">
        <v>292</v>
      </c>
      <c r="C297" s="53" t="s">
        <v>282</v>
      </c>
      <c r="D297" s="53"/>
      <c r="E297" s="26">
        <f>E298</f>
        <v>2000000</v>
      </c>
      <c r="F297" s="26">
        <f>F298</f>
        <v>2000000</v>
      </c>
    </row>
    <row r="298" spans="1:6" ht="24">
      <c r="A298" s="43" t="s">
        <v>63</v>
      </c>
      <c r="B298" s="5" t="s">
        <v>292</v>
      </c>
      <c r="C298" s="5" t="s">
        <v>282</v>
      </c>
      <c r="D298" s="5" t="s">
        <v>55</v>
      </c>
      <c r="E298" s="28">
        <f>E299</f>
        <v>2000000</v>
      </c>
      <c r="F298" s="28">
        <f>F299</f>
        <v>2000000</v>
      </c>
    </row>
    <row r="299" spans="1:6" ht="24">
      <c r="A299" s="43" t="s">
        <v>64</v>
      </c>
      <c r="B299" s="5" t="s">
        <v>292</v>
      </c>
      <c r="C299" s="5" t="s">
        <v>282</v>
      </c>
      <c r="D299" s="5" t="s">
        <v>56</v>
      </c>
      <c r="E299" s="29">
        <v>2000000</v>
      </c>
      <c r="F299" s="29">
        <v>2000000</v>
      </c>
    </row>
    <row r="300" spans="1:6" ht="12">
      <c r="A300" s="1" t="s">
        <v>44</v>
      </c>
      <c r="B300" s="3" t="s">
        <v>45</v>
      </c>
      <c r="C300" s="9"/>
      <c r="D300" s="9"/>
      <c r="E300" s="25">
        <f aca="true" t="shared" si="15" ref="E300:F302">E301</f>
        <v>5597000</v>
      </c>
      <c r="F300" s="25">
        <f t="shared" si="15"/>
        <v>5785000</v>
      </c>
    </row>
    <row r="301" spans="1:6" ht="12">
      <c r="A301" s="38" t="s">
        <v>92</v>
      </c>
      <c r="B301" s="13" t="s">
        <v>46</v>
      </c>
      <c r="C301" s="8"/>
      <c r="D301" s="8"/>
      <c r="E301" s="32">
        <f t="shared" si="15"/>
        <v>5597000</v>
      </c>
      <c r="F301" s="32">
        <f t="shared" si="15"/>
        <v>5785000</v>
      </c>
    </row>
    <row r="302" spans="1:6" ht="36">
      <c r="A302" s="30" t="s">
        <v>74</v>
      </c>
      <c r="B302" s="53" t="s">
        <v>46</v>
      </c>
      <c r="C302" s="53" t="s">
        <v>199</v>
      </c>
      <c r="D302" s="5"/>
      <c r="E302" s="26">
        <f t="shared" si="15"/>
        <v>5597000</v>
      </c>
      <c r="F302" s="26">
        <f t="shared" si="15"/>
        <v>5785000</v>
      </c>
    </row>
    <row r="303" spans="1:6" ht="36">
      <c r="A303" s="62" t="s">
        <v>264</v>
      </c>
      <c r="B303" s="53" t="s">
        <v>46</v>
      </c>
      <c r="C303" s="53" t="s">
        <v>200</v>
      </c>
      <c r="D303" s="5"/>
      <c r="E303" s="26">
        <f>+E314+E311+E304</f>
        <v>5597000</v>
      </c>
      <c r="F303" s="26">
        <f>+F314+F311+F304</f>
        <v>5785000</v>
      </c>
    </row>
    <row r="304" spans="1:6" ht="24">
      <c r="A304" s="50" t="s">
        <v>79</v>
      </c>
      <c r="B304" s="53" t="s">
        <v>46</v>
      </c>
      <c r="C304" s="53" t="s">
        <v>203</v>
      </c>
      <c r="D304" s="53"/>
      <c r="E304" s="26">
        <f>E305+E307+E309</f>
        <v>5020000</v>
      </c>
      <c r="F304" s="26">
        <f>F305+F307+F309</f>
        <v>5208000</v>
      </c>
    </row>
    <row r="305" spans="1:6" ht="48">
      <c r="A305" s="6" t="s">
        <v>80</v>
      </c>
      <c r="B305" s="5" t="s">
        <v>46</v>
      </c>
      <c r="C305" s="5" t="s">
        <v>203</v>
      </c>
      <c r="D305" s="5" t="s">
        <v>52</v>
      </c>
      <c r="E305" s="28">
        <f>E306</f>
        <v>4730000</v>
      </c>
      <c r="F305" s="28">
        <f>F306</f>
        <v>4918000</v>
      </c>
    </row>
    <row r="306" spans="1:6" ht="12">
      <c r="A306" s="6" t="s">
        <v>81</v>
      </c>
      <c r="B306" s="5" t="s">
        <v>46</v>
      </c>
      <c r="C306" s="5" t="s">
        <v>203</v>
      </c>
      <c r="D306" s="5" t="s">
        <v>82</v>
      </c>
      <c r="E306" s="29">
        <v>4730000</v>
      </c>
      <c r="F306" s="29">
        <v>4918000</v>
      </c>
    </row>
    <row r="307" spans="1:6" ht="24">
      <c r="A307" s="43" t="s">
        <v>63</v>
      </c>
      <c r="B307" s="5" t="s">
        <v>46</v>
      </c>
      <c r="C307" s="5" t="s">
        <v>203</v>
      </c>
      <c r="D307" s="5" t="s">
        <v>55</v>
      </c>
      <c r="E307" s="63">
        <f>E308</f>
        <v>285000</v>
      </c>
      <c r="F307" s="63">
        <f>F308</f>
        <v>285000</v>
      </c>
    </row>
    <row r="308" spans="1:6" ht="24">
      <c r="A308" s="43" t="s">
        <v>64</v>
      </c>
      <c r="B308" s="5" t="s">
        <v>46</v>
      </c>
      <c r="C308" s="5" t="s">
        <v>203</v>
      </c>
      <c r="D308" s="5" t="s">
        <v>56</v>
      </c>
      <c r="E308" s="29">
        <v>285000</v>
      </c>
      <c r="F308" s="29">
        <v>285000</v>
      </c>
    </row>
    <row r="309" spans="1:6" ht="12">
      <c r="A309" s="43" t="s">
        <v>47</v>
      </c>
      <c r="B309" s="5" t="s">
        <v>46</v>
      </c>
      <c r="C309" s="5" t="s">
        <v>203</v>
      </c>
      <c r="D309" s="5">
        <v>800</v>
      </c>
      <c r="E309" s="63">
        <f>E310</f>
        <v>5000</v>
      </c>
      <c r="F309" s="63">
        <f>F310</f>
        <v>5000</v>
      </c>
    </row>
    <row r="310" spans="1:6" ht="12">
      <c r="A310" s="43" t="s">
        <v>65</v>
      </c>
      <c r="B310" s="5" t="s">
        <v>46</v>
      </c>
      <c r="C310" s="5" t="s">
        <v>203</v>
      </c>
      <c r="D310" s="5" t="s">
        <v>58</v>
      </c>
      <c r="E310" s="29">
        <v>5000</v>
      </c>
      <c r="F310" s="29">
        <v>5000</v>
      </c>
    </row>
    <row r="311" spans="1:6" ht="12">
      <c r="A311" s="51" t="s">
        <v>266</v>
      </c>
      <c r="B311" s="53" t="s">
        <v>46</v>
      </c>
      <c r="C311" s="53" t="s">
        <v>265</v>
      </c>
      <c r="D311" s="53"/>
      <c r="E311" s="26">
        <f aca="true" t="shared" si="16" ref="E311:F315">E312</f>
        <v>127000</v>
      </c>
      <c r="F311" s="26">
        <f t="shared" si="16"/>
        <v>127000</v>
      </c>
    </row>
    <row r="312" spans="1:6" ht="24">
      <c r="A312" s="43" t="s">
        <v>63</v>
      </c>
      <c r="B312" s="5" t="s">
        <v>46</v>
      </c>
      <c r="C312" s="5" t="s">
        <v>265</v>
      </c>
      <c r="D312" s="5" t="s">
        <v>55</v>
      </c>
      <c r="E312" s="28">
        <f t="shared" si="16"/>
        <v>127000</v>
      </c>
      <c r="F312" s="28">
        <f t="shared" si="16"/>
        <v>127000</v>
      </c>
    </row>
    <row r="313" spans="1:6" ht="24">
      <c r="A313" s="43" t="s">
        <v>64</v>
      </c>
      <c r="B313" s="5" t="s">
        <v>46</v>
      </c>
      <c r="C313" s="5" t="s">
        <v>265</v>
      </c>
      <c r="D313" s="5" t="s">
        <v>56</v>
      </c>
      <c r="E313" s="29">
        <v>127000</v>
      </c>
      <c r="F313" s="29">
        <v>127000</v>
      </c>
    </row>
    <row r="314" spans="1:6" ht="24">
      <c r="A314" s="50" t="s">
        <v>227</v>
      </c>
      <c r="B314" s="53" t="s">
        <v>46</v>
      </c>
      <c r="C314" s="53" t="s">
        <v>202</v>
      </c>
      <c r="D314" s="5"/>
      <c r="E314" s="26">
        <f t="shared" si="16"/>
        <v>450000</v>
      </c>
      <c r="F314" s="26">
        <f t="shared" si="16"/>
        <v>450000</v>
      </c>
    </row>
    <row r="315" spans="1:6" ht="24">
      <c r="A315" s="43" t="s">
        <v>63</v>
      </c>
      <c r="B315" s="5" t="s">
        <v>46</v>
      </c>
      <c r="C315" s="5" t="s">
        <v>202</v>
      </c>
      <c r="D315" s="5" t="s">
        <v>55</v>
      </c>
      <c r="E315" s="28">
        <f t="shared" si="16"/>
        <v>450000</v>
      </c>
      <c r="F315" s="28">
        <f t="shared" si="16"/>
        <v>450000</v>
      </c>
    </row>
    <row r="316" spans="1:6" ht="24">
      <c r="A316" s="43" t="s">
        <v>64</v>
      </c>
      <c r="B316" s="5" t="s">
        <v>46</v>
      </c>
      <c r="C316" s="5" t="s">
        <v>202</v>
      </c>
      <c r="D316" s="5" t="s">
        <v>56</v>
      </c>
      <c r="E316" s="29">
        <v>450000</v>
      </c>
      <c r="F316" s="29">
        <v>450000</v>
      </c>
    </row>
  </sheetData>
  <sheetProtection/>
  <mergeCells count="2">
    <mergeCell ref="D3:F3"/>
    <mergeCell ref="A6:F6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2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80.8515625" style="19" customWidth="1"/>
    <col min="2" max="2" width="16.140625" style="19" customWidth="1"/>
    <col min="3" max="3" width="14.421875" style="20" customWidth="1"/>
    <col min="4" max="4" width="15.57421875" style="19" customWidth="1"/>
    <col min="5" max="6" width="9.140625" style="19" customWidth="1"/>
    <col min="7" max="7" width="11.7109375" style="19" bestFit="1" customWidth="1"/>
    <col min="8" max="238" width="9.140625" style="19" customWidth="1"/>
    <col min="239" max="239" width="37.7109375" style="19" customWidth="1"/>
    <col min="240" max="240" width="7.57421875" style="19" customWidth="1"/>
    <col min="241" max="242" width="9.00390625" style="19" customWidth="1"/>
    <col min="243" max="243" width="6.421875" style="19" customWidth="1"/>
    <col min="244" max="244" width="9.28125" style="19" customWidth="1"/>
    <col min="245" max="245" width="11.00390625" style="19" customWidth="1"/>
    <col min="246" max="246" width="9.8515625" style="19" customWidth="1"/>
    <col min="247" max="249" width="0" style="19" hidden="1" customWidth="1"/>
    <col min="250" max="16384" width="9.140625" style="19" customWidth="1"/>
  </cols>
  <sheetData>
    <row r="1" spans="1:4" ht="15">
      <c r="A1" s="75"/>
      <c r="B1" s="75"/>
      <c r="C1" s="76"/>
      <c r="D1" s="75"/>
    </row>
    <row r="2" spans="1:4" ht="15">
      <c r="A2" s="75"/>
      <c r="B2" s="75" t="s">
        <v>303</v>
      </c>
      <c r="C2" s="75"/>
      <c r="D2" s="75"/>
    </row>
    <row r="3" spans="1:4" ht="15">
      <c r="A3" s="75"/>
      <c r="B3" s="75" t="s">
        <v>243</v>
      </c>
      <c r="C3" s="75"/>
      <c r="D3" s="75"/>
    </row>
    <row r="4" spans="1:4" ht="15">
      <c r="A4" s="75" t="s">
        <v>246</v>
      </c>
      <c r="B4" s="75" t="s">
        <v>247</v>
      </c>
      <c r="C4" s="75"/>
      <c r="D4" s="75"/>
    </row>
    <row r="5" spans="1:4" ht="15">
      <c r="A5" s="75"/>
      <c r="B5" s="75" t="s">
        <v>245</v>
      </c>
      <c r="C5" s="75"/>
      <c r="D5" s="75"/>
    </row>
    <row r="6" spans="1:4" ht="15">
      <c r="A6" s="75"/>
      <c r="B6" s="75" t="s">
        <v>368</v>
      </c>
      <c r="C6" s="75"/>
      <c r="D6" s="75"/>
    </row>
    <row r="7" spans="1:4" ht="15">
      <c r="A7" s="75"/>
      <c r="B7" s="76"/>
      <c r="C7" s="76"/>
      <c r="D7" s="75"/>
    </row>
    <row r="8" spans="1:4" s="58" customFormat="1" ht="42.75" customHeight="1">
      <c r="A8" s="118" t="s">
        <v>341</v>
      </c>
      <c r="B8" s="118"/>
      <c r="C8" s="118"/>
      <c r="D8" s="118"/>
    </row>
    <row r="9" spans="1:4" ht="15">
      <c r="A9" s="77"/>
      <c r="B9" s="75"/>
      <c r="C9" s="76"/>
      <c r="D9" s="75"/>
    </row>
    <row r="10" spans="1:4" ht="15">
      <c r="A10" s="75"/>
      <c r="B10" s="78"/>
      <c r="C10" s="76"/>
      <c r="D10" s="110" t="s">
        <v>93</v>
      </c>
    </row>
    <row r="11" spans="1:4" ht="48" customHeight="1">
      <c r="A11" s="79" t="s">
        <v>0</v>
      </c>
      <c r="B11" s="80" t="s">
        <v>2</v>
      </c>
      <c r="C11" s="80" t="s">
        <v>3</v>
      </c>
      <c r="D11" s="80" t="s">
        <v>304</v>
      </c>
    </row>
    <row r="12" spans="1:4" ht="15">
      <c r="A12" s="79">
        <v>1</v>
      </c>
      <c r="B12" s="79">
        <v>2</v>
      </c>
      <c r="C12" s="79">
        <v>3</v>
      </c>
      <c r="D12" s="79">
        <v>4</v>
      </c>
    </row>
    <row r="13" spans="1:7" ht="14.25">
      <c r="A13" s="81" t="s">
        <v>4</v>
      </c>
      <c r="B13" s="82"/>
      <c r="C13" s="82"/>
      <c r="D13" s="83">
        <f>D15+D39+D49+D79+D94+D109+D114+D142+D150+D155+D169+D185+D190+D198+D223+D234+D252+D256+D260+D264+D272</f>
        <v>157367379.87</v>
      </c>
      <c r="G13" s="63">
        <f>D13-D264-D260-D256-D252</f>
        <v>152825663.87</v>
      </c>
    </row>
    <row r="14" spans="1:4" ht="14.25">
      <c r="A14" s="81"/>
      <c r="B14" s="82"/>
      <c r="C14" s="82"/>
      <c r="D14" s="83"/>
    </row>
    <row r="15" spans="1:4" ht="30">
      <c r="A15" s="84" t="s">
        <v>228</v>
      </c>
      <c r="B15" s="85" t="s">
        <v>189</v>
      </c>
      <c r="C15" s="86"/>
      <c r="D15" s="83">
        <f>D16+D29</f>
        <v>3055000</v>
      </c>
    </row>
    <row r="16" spans="1:4" ht="34.5" customHeight="1">
      <c r="A16" s="84" t="s">
        <v>286</v>
      </c>
      <c r="B16" s="85" t="s">
        <v>190</v>
      </c>
      <c r="C16" s="86"/>
      <c r="D16" s="83">
        <f>+D17</f>
        <v>592000</v>
      </c>
    </row>
    <row r="17" spans="1:4" ht="29.25">
      <c r="A17" s="87" t="s">
        <v>196</v>
      </c>
      <c r="B17" s="85" t="s">
        <v>191</v>
      </c>
      <c r="C17" s="86"/>
      <c r="D17" s="83">
        <f>D18+D23+D26</f>
        <v>592000</v>
      </c>
    </row>
    <row r="18" spans="1:4" ht="29.25">
      <c r="A18" s="87" t="s">
        <v>285</v>
      </c>
      <c r="B18" s="85" t="s">
        <v>279</v>
      </c>
      <c r="C18" s="86"/>
      <c r="D18" s="83">
        <f>D19+D21</f>
        <v>332000</v>
      </c>
    </row>
    <row r="19" spans="1:4" ht="15">
      <c r="A19" s="88" t="s">
        <v>63</v>
      </c>
      <c r="B19" s="86" t="s">
        <v>279</v>
      </c>
      <c r="C19" s="86" t="s">
        <v>55</v>
      </c>
      <c r="D19" s="89">
        <f>D20</f>
        <v>260000</v>
      </c>
    </row>
    <row r="20" spans="1:4" ht="30">
      <c r="A20" s="88" t="s">
        <v>64</v>
      </c>
      <c r="B20" s="86" t="s">
        <v>279</v>
      </c>
      <c r="C20" s="86" t="s">
        <v>56</v>
      </c>
      <c r="D20" s="90">
        <v>260000</v>
      </c>
    </row>
    <row r="21" spans="1:4" ht="15">
      <c r="A21" s="92" t="s">
        <v>96</v>
      </c>
      <c r="B21" s="86" t="s">
        <v>279</v>
      </c>
      <c r="C21" s="86" t="s">
        <v>95</v>
      </c>
      <c r="D21" s="89">
        <f>D22</f>
        <v>72000</v>
      </c>
    </row>
    <row r="22" spans="1:4" ht="15">
      <c r="A22" s="92" t="s">
        <v>97</v>
      </c>
      <c r="B22" s="86" t="s">
        <v>279</v>
      </c>
      <c r="C22" s="86" t="s">
        <v>94</v>
      </c>
      <c r="D22" s="90">
        <v>72000</v>
      </c>
    </row>
    <row r="23" spans="1:4" ht="14.25">
      <c r="A23" s="87" t="s">
        <v>197</v>
      </c>
      <c r="B23" s="85" t="s">
        <v>280</v>
      </c>
      <c r="C23" s="85"/>
      <c r="D23" s="83">
        <f>D24</f>
        <v>240000</v>
      </c>
    </row>
    <row r="24" spans="1:4" ht="15">
      <c r="A24" s="88" t="s">
        <v>63</v>
      </c>
      <c r="B24" s="86" t="s">
        <v>280</v>
      </c>
      <c r="C24" s="86" t="s">
        <v>55</v>
      </c>
      <c r="D24" s="89">
        <f>D25</f>
        <v>240000</v>
      </c>
    </row>
    <row r="25" spans="1:4" ht="30">
      <c r="A25" s="88" t="s">
        <v>64</v>
      </c>
      <c r="B25" s="86" t="s">
        <v>280</v>
      </c>
      <c r="C25" s="86" t="s">
        <v>56</v>
      </c>
      <c r="D25" s="90">
        <v>240000</v>
      </c>
    </row>
    <row r="26" spans="1:4" ht="90">
      <c r="A26" s="95" t="s">
        <v>198</v>
      </c>
      <c r="B26" s="85" t="s">
        <v>290</v>
      </c>
      <c r="C26" s="85"/>
      <c r="D26" s="83">
        <f>D27</f>
        <v>20000</v>
      </c>
    </row>
    <row r="27" spans="1:4" ht="15">
      <c r="A27" s="88" t="s">
        <v>47</v>
      </c>
      <c r="B27" s="86" t="s">
        <v>290</v>
      </c>
      <c r="C27" s="86" t="s">
        <v>119</v>
      </c>
      <c r="D27" s="89">
        <f>D28</f>
        <v>20000</v>
      </c>
    </row>
    <row r="28" spans="1:4" ht="15">
      <c r="A28" s="88" t="s">
        <v>121</v>
      </c>
      <c r="B28" s="86" t="s">
        <v>290</v>
      </c>
      <c r="C28" s="86" t="s">
        <v>120</v>
      </c>
      <c r="D28" s="90">
        <v>20000</v>
      </c>
    </row>
    <row r="29" spans="1:4" ht="30">
      <c r="A29" s="84" t="s">
        <v>192</v>
      </c>
      <c r="B29" s="85" t="s">
        <v>193</v>
      </c>
      <c r="C29" s="86"/>
      <c r="D29" s="83">
        <f>D30</f>
        <v>2463000</v>
      </c>
    </row>
    <row r="30" spans="1:4" ht="28.5">
      <c r="A30" s="91" t="s">
        <v>194</v>
      </c>
      <c r="B30" s="85" t="s">
        <v>223</v>
      </c>
      <c r="C30" s="86"/>
      <c r="D30" s="83">
        <f>D31+D36</f>
        <v>2463000</v>
      </c>
    </row>
    <row r="31" spans="1:4" ht="15">
      <c r="A31" s="87" t="s">
        <v>195</v>
      </c>
      <c r="B31" s="85" t="s">
        <v>281</v>
      </c>
      <c r="C31" s="86"/>
      <c r="D31" s="83">
        <f>D32+D34</f>
        <v>463000</v>
      </c>
    </row>
    <row r="32" spans="1:4" ht="15">
      <c r="A32" s="88" t="s">
        <v>63</v>
      </c>
      <c r="B32" s="86" t="s">
        <v>281</v>
      </c>
      <c r="C32" s="86" t="s">
        <v>55</v>
      </c>
      <c r="D32" s="89">
        <f>D33</f>
        <v>292000</v>
      </c>
    </row>
    <row r="33" spans="1:4" ht="30">
      <c r="A33" s="88" t="s">
        <v>64</v>
      </c>
      <c r="B33" s="86" t="s">
        <v>281</v>
      </c>
      <c r="C33" s="86" t="s">
        <v>56</v>
      </c>
      <c r="D33" s="90">
        <v>292000</v>
      </c>
    </row>
    <row r="34" spans="1:4" ht="15">
      <c r="A34" s="92" t="s">
        <v>96</v>
      </c>
      <c r="B34" s="86" t="s">
        <v>281</v>
      </c>
      <c r="C34" s="86" t="s">
        <v>95</v>
      </c>
      <c r="D34" s="89">
        <f>D35</f>
        <v>171000</v>
      </c>
    </row>
    <row r="35" spans="1:4" ht="15">
      <c r="A35" s="92" t="s">
        <v>97</v>
      </c>
      <c r="B35" s="86" t="s">
        <v>281</v>
      </c>
      <c r="C35" s="86" t="s">
        <v>94</v>
      </c>
      <c r="D35" s="90">
        <v>171000</v>
      </c>
    </row>
    <row r="36" spans="1:4" ht="14.25">
      <c r="A36" s="91" t="s">
        <v>205</v>
      </c>
      <c r="B36" s="85" t="s">
        <v>282</v>
      </c>
      <c r="C36" s="85"/>
      <c r="D36" s="83">
        <f>D37</f>
        <v>2000000</v>
      </c>
    </row>
    <row r="37" spans="1:4" ht="15">
      <c r="A37" s="88" t="s">
        <v>63</v>
      </c>
      <c r="B37" s="86" t="s">
        <v>282</v>
      </c>
      <c r="C37" s="86" t="s">
        <v>55</v>
      </c>
      <c r="D37" s="89">
        <f>D38</f>
        <v>2000000</v>
      </c>
    </row>
    <row r="38" spans="1:4" ht="30">
      <c r="A38" s="88" t="s">
        <v>64</v>
      </c>
      <c r="B38" s="86" t="s">
        <v>282</v>
      </c>
      <c r="C38" s="86" t="s">
        <v>56</v>
      </c>
      <c r="D38" s="90">
        <v>2000000</v>
      </c>
    </row>
    <row r="39" spans="1:4" ht="30">
      <c r="A39" s="84" t="s">
        <v>67</v>
      </c>
      <c r="B39" s="97" t="s">
        <v>135</v>
      </c>
      <c r="C39" s="98"/>
      <c r="D39" s="83">
        <f>D40</f>
        <v>8897095</v>
      </c>
    </row>
    <row r="40" spans="1:4" ht="29.25" customHeight="1">
      <c r="A40" s="99" t="s">
        <v>134</v>
      </c>
      <c r="B40" s="97" t="s">
        <v>136</v>
      </c>
      <c r="C40" s="98"/>
      <c r="D40" s="83">
        <f>D41+D46</f>
        <v>8897095</v>
      </c>
    </row>
    <row r="41" spans="1:4" ht="28.5">
      <c r="A41" s="99" t="s">
        <v>84</v>
      </c>
      <c r="B41" s="97" t="s">
        <v>137</v>
      </c>
      <c r="C41" s="97"/>
      <c r="D41" s="83">
        <f>D42+D44</f>
        <v>8747095</v>
      </c>
    </row>
    <row r="42" spans="1:4" ht="47.25" customHeight="1">
      <c r="A42" s="100" t="s">
        <v>83</v>
      </c>
      <c r="B42" s="98" t="s">
        <v>137</v>
      </c>
      <c r="C42" s="98" t="s">
        <v>52</v>
      </c>
      <c r="D42" s="89">
        <f>D43</f>
        <v>8702095</v>
      </c>
    </row>
    <row r="43" spans="1:4" ht="15">
      <c r="A43" s="100" t="s">
        <v>53</v>
      </c>
      <c r="B43" s="98" t="s">
        <v>137</v>
      </c>
      <c r="C43" s="98" t="s">
        <v>54</v>
      </c>
      <c r="D43" s="90">
        <v>8702095</v>
      </c>
    </row>
    <row r="44" spans="1:4" ht="15">
      <c r="A44" s="88" t="s">
        <v>63</v>
      </c>
      <c r="B44" s="98" t="s">
        <v>137</v>
      </c>
      <c r="C44" s="98" t="s">
        <v>55</v>
      </c>
      <c r="D44" s="89">
        <f>D45</f>
        <v>45000</v>
      </c>
    </row>
    <row r="45" spans="1:4" ht="30">
      <c r="A45" s="88" t="s">
        <v>64</v>
      </c>
      <c r="B45" s="98" t="s">
        <v>137</v>
      </c>
      <c r="C45" s="98" t="s">
        <v>56</v>
      </c>
      <c r="D45" s="90">
        <v>45000</v>
      </c>
    </row>
    <row r="46" spans="1:4" ht="28.5">
      <c r="A46" s="101" t="s">
        <v>139</v>
      </c>
      <c r="B46" s="97" t="s">
        <v>138</v>
      </c>
      <c r="C46" s="97"/>
      <c r="D46" s="83">
        <f>D47</f>
        <v>150000</v>
      </c>
    </row>
    <row r="47" spans="1:4" ht="15">
      <c r="A47" s="88" t="s">
        <v>63</v>
      </c>
      <c r="B47" s="98" t="s">
        <v>138</v>
      </c>
      <c r="C47" s="98" t="s">
        <v>55</v>
      </c>
      <c r="D47" s="89">
        <f>D48</f>
        <v>150000</v>
      </c>
    </row>
    <row r="48" spans="1:4" ht="30">
      <c r="A48" s="88" t="s">
        <v>64</v>
      </c>
      <c r="B48" s="98" t="s">
        <v>138</v>
      </c>
      <c r="C48" s="98" t="s">
        <v>56</v>
      </c>
      <c r="D48" s="90">
        <v>150000</v>
      </c>
    </row>
    <row r="49" spans="1:4" ht="45">
      <c r="A49" s="84" t="s">
        <v>332</v>
      </c>
      <c r="B49" s="97" t="s">
        <v>132</v>
      </c>
      <c r="C49" s="98"/>
      <c r="D49" s="83">
        <f>D50</f>
        <v>5544405.42</v>
      </c>
    </row>
    <row r="50" spans="1:4" ht="29.25">
      <c r="A50" s="87" t="s">
        <v>131</v>
      </c>
      <c r="B50" s="97" t="s">
        <v>133</v>
      </c>
      <c r="C50" s="98"/>
      <c r="D50" s="83">
        <f>D51+D54+D57+D60+D63+D68+D71+D76</f>
        <v>5544405.42</v>
      </c>
    </row>
    <row r="51" spans="1:4" ht="14.25">
      <c r="A51" s="87" t="s">
        <v>61</v>
      </c>
      <c r="B51" s="97" t="s">
        <v>222</v>
      </c>
      <c r="C51" s="97"/>
      <c r="D51" s="83">
        <f>D52</f>
        <v>400000</v>
      </c>
    </row>
    <row r="52" spans="1:4" ht="15">
      <c r="A52" s="102" t="s">
        <v>47</v>
      </c>
      <c r="B52" s="98" t="s">
        <v>222</v>
      </c>
      <c r="C52" s="98">
        <v>800</v>
      </c>
      <c r="D52" s="89">
        <f>D53</f>
        <v>400000</v>
      </c>
    </row>
    <row r="53" spans="1:4" ht="15">
      <c r="A53" s="102" t="s">
        <v>62</v>
      </c>
      <c r="B53" s="98" t="s">
        <v>222</v>
      </c>
      <c r="C53" s="98">
        <v>870</v>
      </c>
      <c r="D53" s="90">
        <v>400000</v>
      </c>
    </row>
    <row r="54" spans="1:4" ht="15">
      <c r="A54" s="87" t="s">
        <v>110</v>
      </c>
      <c r="B54" s="85" t="s">
        <v>149</v>
      </c>
      <c r="C54" s="86"/>
      <c r="D54" s="83">
        <f>D55</f>
        <v>1398561.42</v>
      </c>
    </row>
    <row r="55" spans="1:4" ht="15">
      <c r="A55" s="88" t="s">
        <v>63</v>
      </c>
      <c r="B55" s="86" t="s">
        <v>149</v>
      </c>
      <c r="C55" s="86" t="s">
        <v>55</v>
      </c>
      <c r="D55" s="89">
        <f>D56</f>
        <v>1398561.42</v>
      </c>
    </row>
    <row r="56" spans="1:4" ht="30">
      <c r="A56" s="88" t="s">
        <v>64</v>
      </c>
      <c r="B56" s="86" t="s">
        <v>149</v>
      </c>
      <c r="C56" s="86" t="s">
        <v>56</v>
      </c>
      <c r="D56" s="90">
        <v>1398561.42</v>
      </c>
    </row>
    <row r="57" spans="1:4" ht="28.5">
      <c r="A57" s="91" t="s">
        <v>239</v>
      </c>
      <c r="B57" s="85" t="s">
        <v>232</v>
      </c>
      <c r="C57" s="86"/>
      <c r="D57" s="83">
        <f>D58</f>
        <v>50000</v>
      </c>
    </row>
    <row r="58" spans="1:4" ht="15">
      <c r="A58" s="88" t="s">
        <v>63</v>
      </c>
      <c r="B58" s="86" t="s">
        <v>232</v>
      </c>
      <c r="C58" s="86" t="s">
        <v>55</v>
      </c>
      <c r="D58" s="89">
        <f>D59</f>
        <v>50000</v>
      </c>
    </row>
    <row r="59" spans="1:4" ht="30">
      <c r="A59" s="88" t="s">
        <v>64</v>
      </c>
      <c r="B59" s="86" t="s">
        <v>232</v>
      </c>
      <c r="C59" s="86" t="s">
        <v>56</v>
      </c>
      <c r="D59" s="90">
        <v>50000</v>
      </c>
    </row>
    <row r="60" spans="1:4" ht="14.25">
      <c r="A60" s="91" t="s">
        <v>151</v>
      </c>
      <c r="B60" s="85" t="s">
        <v>150</v>
      </c>
      <c r="C60" s="85"/>
      <c r="D60" s="83">
        <f>D61</f>
        <v>1792308</v>
      </c>
    </row>
    <row r="61" spans="1:4" ht="45">
      <c r="A61" s="96" t="s">
        <v>83</v>
      </c>
      <c r="B61" s="86" t="s">
        <v>150</v>
      </c>
      <c r="C61" s="93">
        <v>100</v>
      </c>
      <c r="D61" s="89">
        <f>D62</f>
        <v>1792308</v>
      </c>
    </row>
    <row r="62" spans="1:4" ht="15">
      <c r="A62" s="96" t="s">
        <v>90</v>
      </c>
      <c r="B62" s="86" t="s">
        <v>150</v>
      </c>
      <c r="C62" s="93">
        <v>120</v>
      </c>
      <c r="D62" s="90">
        <v>1792308</v>
      </c>
    </row>
    <row r="63" spans="1:4" ht="14.25">
      <c r="A63" s="91" t="s">
        <v>152</v>
      </c>
      <c r="B63" s="85" t="s">
        <v>206</v>
      </c>
      <c r="C63" s="85"/>
      <c r="D63" s="83">
        <f>D64+D66</f>
        <v>240000</v>
      </c>
    </row>
    <row r="64" spans="1:4" ht="45">
      <c r="A64" s="96" t="s">
        <v>83</v>
      </c>
      <c r="B64" s="86" t="s">
        <v>206</v>
      </c>
      <c r="C64" s="93">
        <v>100</v>
      </c>
      <c r="D64" s="89">
        <f>D65</f>
        <v>185000</v>
      </c>
    </row>
    <row r="65" spans="1:4" ht="15">
      <c r="A65" s="96" t="s">
        <v>90</v>
      </c>
      <c r="B65" s="86" t="s">
        <v>206</v>
      </c>
      <c r="C65" s="93">
        <v>120</v>
      </c>
      <c r="D65" s="90">
        <v>185000</v>
      </c>
    </row>
    <row r="66" spans="1:4" ht="15">
      <c r="A66" s="88" t="s">
        <v>63</v>
      </c>
      <c r="B66" s="86" t="s">
        <v>206</v>
      </c>
      <c r="C66" s="86" t="s">
        <v>55</v>
      </c>
      <c r="D66" s="89">
        <f>D67</f>
        <v>55000</v>
      </c>
    </row>
    <row r="67" spans="1:4" ht="30">
      <c r="A67" s="88" t="s">
        <v>64</v>
      </c>
      <c r="B67" s="86" t="s">
        <v>206</v>
      </c>
      <c r="C67" s="86" t="s">
        <v>56</v>
      </c>
      <c r="D67" s="90">
        <v>55000</v>
      </c>
    </row>
    <row r="68" spans="1:4" ht="28.5">
      <c r="A68" s="91" t="s">
        <v>155</v>
      </c>
      <c r="B68" s="85" t="s">
        <v>156</v>
      </c>
      <c r="C68" s="85"/>
      <c r="D68" s="83">
        <f>D69</f>
        <v>430000</v>
      </c>
    </row>
    <row r="69" spans="1:4" ht="15">
      <c r="A69" s="88" t="s">
        <v>63</v>
      </c>
      <c r="B69" s="86" t="s">
        <v>156</v>
      </c>
      <c r="C69" s="86" t="s">
        <v>55</v>
      </c>
      <c r="D69" s="89">
        <f>D70</f>
        <v>430000</v>
      </c>
    </row>
    <row r="70" spans="1:4" ht="30">
      <c r="A70" s="88" t="s">
        <v>64</v>
      </c>
      <c r="B70" s="86" t="s">
        <v>156</v>
      </c>
      <c r="C70" s="86" t="s">
        <v>56</v>
      </c>
      <c r="D70" s="90">
        <v>430000</v>
      </c>
    </row>
    <row r="71" spans="1:4" ht="29.25">
      <c r="A71" s="87" t="s">
        <v>86</v>
      </c>
      <c r="B71" s="85" t="s">
        <v>158</v>
      </c>
      <c r="C71" s="93"/>
      <c r="D71" s="83">
        <f>D72+D74</f>
        <v>868028</v>
      </c>
    </row>
    <row r="72" spans="1:4" ht="45">
      <c r="A72" s="96" t="s">
        <v>83</v>
      </c>
      <c r="B72" s="86" t="s">
        <v>158</v>
      </c>
      <c r="C72" s="93">
        <v>100</v>
      </c>
      <c r="D72" s="89">
        <f>D73</f>
        <v>539028</v>
      </c>
    </row>
    <row r="73" spans="1:4" ht="15">
      <c r="A73" s="96" t="s">
        <v>90</v>
      </c>
      <c r="B73" s="86" t="s">
        <v>158</v>
      </c>
      <c r="C73" s="93">
        <v>120</v>
      </c>
      <c r="D73" s="90">
        <v>539028</v>
      </c>
    </row>
    <row r="74" spans="1:4" ht="15">
      <c r="A74" s="88" t="s">
        <v>63</v>
      </c>
      <c r="B74" s="86" t="s">
        <v>158</v>
      </c>
      <c r="C74" s="86" t="s">
        <v>55</v>
      </c>
      <c r="D74" s="89">
        <f>D75</f>
        <v>329000</v>
      </c>
    </row>
    <row r="75" spans="1:4" ht="30">
      <c r="A75" s="88" t="s">
        <v>64</v>
      </c>
      <c r="B75" s="86" t="s">
        <v>158</v>
      </c>
      <c r="C75" s="86" t="s">
        <v>56</v>
      </c>
      <c r="D75" s="90">
        <v>329000</v>
      </c>
    </row>
    <row r="76" spans="1:4" ht="14.25">
      <c r="A76" s="91" t="s">
        <v>153</v>
      </c>
      <c r="B76" s="85" t="s">
        <v>154</v>
      </c>
      <c r="C76" s="85"/>
      <c r="D76" s="83">
        <f>D77</f>
        <v>365508</v>
      </c>
    </row>
    <row r="77" spans="1:4" ht="45">
      <c r="A77" s="96" t="s">
        <v>83</v>
      </c>
      <c r="B77" s="86" t="s">
        <v>154</v>
      </c>
      <c r="C77" s="93">
        <v>100</v>
      </c>
      <c r="D77" s="89">
        <f>D78</f>
        <v>365508</v>
      </c>
    </row>
    <row r="78" spans="1:4" ht="15">
      <c r="A78" s="96" t="s">
        <v>90</v>
      </c>
      <c r="B78" s="86" t="s">
        <v>154</v>
      </c>
      <c r="C78" s="93">
        <v>120</v>
      </c>
      <c r="D78" s="90">
        <v>365508</v>
      </c>
    </row>
    <row r="79" spans="1:4" ht="30">
      <c r="A79" s="84" t="s">
        <v>187</v>
      </c>
      <c r="B79" s="85" t="s">
        <v>186</v>
      </c>
      <c r="C79" s="86"/>
      <c r="D79" s="83">
        <f>D80</f>
        <v>23780463</v>
      </c>
    </row>
    <row r="80" spans="1:4" ht="15">
      <c r="A80" s="94" t="s">
        <v>267</v>
      </c>
      <c r="B80" s="85" t="s">
        <v>258</v>
      </c>
      <c r="C80" s="86"/>
      <c r="D80" s="83">
        <f>D81+D88+D91</f>
        <v>23780463</v>
      </c>
    </row>
    <row r="81" spans="1:4" ht="14.25">
      <c r="A81" s="94" t="s">
        <v>79</v>
      </c>
      <c r="B81" s="85" t="s">
        <v>262</v>
      </c>
      <c r="C81" s="85"/>
      <c r="D81" s="83">
        <f>D82+D84+D86</f>
        <v>17692124</v>
      </c>
    </row>
    <row r="82" spans="1:4" ht="45">
      <c r="A82" s="96" t="s">
        <v>80</v>
      </c>
      <c r="B82" s="86" t="s">
        <v>262</v>
      </c>
      <c r="C82" s="86" t="s">
        <v>52</v>
      </c>
      <c r="D82" s="89">
        <f>D83</f>
        <v>14504124</v>
      </c>
    </row>
    <row r="83" spans="1:4" ht="15">
      <c r="A83" s="96" t="s">
        <v>81</v>
      </c>
      <c r="B83" s="86" t="s">
        <v>262</v>
      </c>
      <c r="C83" s="86" t="s">
        <v>82</v>
      </c>
      <c r="D83" s="90">
        <v>14504124</v>
      </c>
    </row>
    <row r="84" spans="1:4" ht="15">
      <c r="A84" s="88" t="s">
        <v>63</v>
      </c>
      <c r="B84" s="86" t="s">
        <v>262</v>
      </c>
      <c r="C84" s="86" t="s">
        <v>55</v>
      </c>
      <c r="D84" s="89">
        <f>D85</f>
        <v>3175000</v>
      </c>
    </row>
    <row r="85" spans="1:4" ht="30">
      <c r="A85" s="88" t="s">
        <v>64</v>
      </c>
      <c r="B85" s="86" t="s">
        <v>262</v>
      </c>
      <c r="C85" s="86" t="s">
        <v>56</v>
      </c>
      <c r="D85" s="90">
        <v>3175000</v>
      </c>
    </row>
    <row r="86" spans="1:4" ht="15">
      <c r="A86" s="103" t="s">
        <v>47</v>
      </c>
      <c r="B86" s="86" t="s">
        <v>262</v>
      </c>
      <c r="C86" s="98" t="s">
        <v>57</v>
      </c>
      <c r="D86" s="89">
        <f>D87</f>
        <v>13000</v>
      </c>
    </row>
    <row r="87" spans="1:4" ht="15">
      <c r="A87" s="103" t="s">
        <v>65</v>
      </c>
      <c r="B87" s="86" t="s">
        <v>262</v>
      </c>
      <c r="C87" s="98" t="s">
        <v>58</v>
      </c>
      <c r="D87" s="90">
        <v>13000</v>
      </c>
    </row>
    <row r="88" spans="1:4" ht="16.5" customHeight="1">
      <c r="A88" s="94" t="s">
        <v>87</v>
      </c>
      <c r="B88" s="85" t="s">
        <v>259</v>
      </c>
      <c r="C88" s="86"/>
      <c r="D88" s="83">
        <f>D89</f>
        <v>3928339</v>
      </c>
    </row>
    <row r="89" spans="1:4" ht="15">
      <c r="A89" s="88" t="s">
        <v>63</v>
      </c>
      <c r="B89" s="86" t="s">
        <v>259</v>
      </c>
      <c r="C89" s="86" t="s">
        <v>55</v>
      </c>
      <c r="D89" s="89">
        <f>D90</f>
        <v>3928339</v>
      </c>
    </row>
    <row r="90" spans="1:4" ht="30">
      <c r="A90" s="88" t="s">
        <v>64</v>
      </c>
      <c r="B90" s="86" t="s">
        <v>259</v>
      </c>
      <c r="C90" s="86" t="s">
        <v>56</v>
      </c>
      <c r="D90" s="90">
        <v>3928339</v>
      </c>
    </row>
    <row r="91" spans="1:4" ht="15" customHeight="1">
      <c r="A91" s="94" t="s">
        <v>88</v>
      </c>
      <c r="B91" s="85" t="s">
        <v>261</v>
      </c>
      <c r="C91" s="86"/>
      <c r="D91" s="83">
        <f>D92</f>
        <v>2160000</v>
      </c>
    </row>
    <row r="92" spans="1:4" ht="15">
      <c r="A92" s="88" t="s">
        <v>63</v>
      </c>
      <c r="B92" s="86" t="s">
        <v>261</v>
      </c>
      <c r="C92" s="86" t="s">
        <v>55</v>
      </c>
      <c r="D92" s="89">
        <f>D93</f>
        <v>2160000</v>
      </c>
    </row>
    <row r="93" spans="1:4" ht="30">
      <c r="A93" s="88" t="s">
        <v>64</v>
      </c>
      <c r="B93" s="86" t="s">
        <v>261</v>
      </c>
      <c r="C93" s="86" t="s">
        <v>56</v>
      </c>
      <c r="D93" s="90">
        <v>2160000</v>
      </c>
    </row>
    <row r="94" spans="1:4" ht="30">
      <c r="A94" s="84" t="s">
        <v>74</v>
      </c>
      <c r="B94" s="85" t="s">
        <v>199</v>
      </c>
      <c r="C94" s="86"/>
      <c r="D94" s="83">
        <f>D95</f>
        <v>7784000</v>
      </c>
    </row>
    <row r="95" spans="1:4" ht="28.5">
      <c r="A95" s="104" t="s">
        <v>229</v>
      </c>
      <c r="B95" s="85" t="s">
        <v>200</v>
      </c>
      <c r="C95" s="86"/>
      <c r="D95" s="83">
        <f>D103+D96+D106</f>
        <v>7784000</v>
      </c>
    </row>
    <row r="96" spans="1:4" ht="14.25">
      <c r="A96" s="94" t="s">
        <v>79</v>
      </c>
      <c r="B96" s="85" t="s">
        <v>203</v>
      </c>
      <c r="C96" s="85"/>
      <c r="D96" s="83">
        <f>D97+D99+D101</f>
        <v>4847000</v>
      </c>
    </row>
    <row r="97" spans="1:4" ht="51" customHeight="1">
      <c r="A97" s="96" t="s">
        <v>230</v>
      </c>
      <c r="B97" s="86" t="s">
        <v>203</v>
      </c>
      <c r="C97" s="86" t="s">
        <v>52</v>
      </c>
      <c r="D97" s="89">
        <f>D98</f>
        <v>4557000</v>
      </c>
    </row>
    <row r="98" spans="1:4" ht="15">
      <c r="A98" s="96" t="s">
        <v>81</v>
      </c>
      <c r="B98" s="86" t="s">
        <v>203</v>
      </c>
      <c r="C98" s="86" t="s">
        <v>82</v>
      </c>
      <c r="D98" s="90">
        <v>4557000</v>
      </c>
    </row>
    <row r="99" spans="1:4" ht="15">
      <c r="A99" s="88" t="s">
        <v>63</v>
      </c>
      <c r="B99" s="86" t="s">
        <v>203</v>
      </c>
      <c r="C99" s="86" t="s">
        <v>55</v>
      </c>
      <c r="D99" s="105">
        <f>D100</f>
        <v>285000</v>
      </c>
    </row>
    <row r="100" spans="1:4" ht="30">
      <c r="A100" s="88" t="s">
        <v>64</v>
      </c>
      <c r="B100" s="86" t="s">
        <v>203</v>
      </c>
      <c r="C100" s="86" t="s">
        <v>56</v>
      </c>
      <c r="D100" s="90">
        <v>285000</v>
      </c>
    </row>
    <row r="101" spans="1:4" ht="15">
      <c r="A101" s="88" t="s">
        <v>47</v>
      </c>
      <c r="B101" s="86" t="s">
        <v>203</v>
      </c>
      <c r="C101" s="86" t="s">
        <v>57</v>
      </c>
      <c r="D101" s="105">
        <f>D102</f>
        <v>5000</v>
      </c>
    </row>
    <row r="102" spans="1:4" ht="15">
      <c r="A102" s="88" t="s">
        <v>65</v>
      </c>
      <c r="B102" s="86" t="s">
        <v>203</v>
      </c>
      <c r="C102" s="86" t="s">
        <v>58</v>
      </c>
      <c r="D102" s="90">
        <v>5000</v>
      </c>
    </row>
    <row r="103" spans="1:4" ht="15">
      <c r="A103" s="94" t="s">
        <v>266</v>
      </c>
      <c r="B103" s="85" t="s">
        <v>265</v>
      </c>
      <c r="C103" s="86"/>
      <c r="D103" s="83">
        <f>D104</f>
        <v>127000</v>
      </c>
    </row>
    <row r="104" spans="1:4" ht="15">
      <c r="A104" s="88" t="s">
        <v>63</v>
      </c>
      <c r="B104" s="86" t="s">
        <v>265</v>
      </c>
      <c r="C104" s="86" t="s">
        <v>55</v>
      </c>
      <c r="D104" s="89">
        <f>D105</f>
        <v>127000</v>
      </c>
    </row>
    <row r="105" spans="1:4" ht="30">
      <c r="A105" s="88" t="s">
        <v>64</v>
      </c>
      <c r="B105" s="86" t="s">
        <v>265</v>
      </c>
      <c r="C105" s="86" t="s">
        <v>56</v>
      </c>
      <c r="D105" s="90">
        <v>127000</v>
      </c>
    </row>
    <row r="106" spans="1:4" ht="29.25">
      <c r="A106" s="94" t="s">
        <v>201</v>
      </c>
      <c r="B106" s="85" t="s">
        <v>202</v>
      </c>
      <c r="C106" s="86"/>
      <c r="D106" s="83">
        <f>D107</f>
        <v>2810000</v>
      </c>
    </row>
    <row r="107" spans="1:4" ht="15">
      <c r="A107" s="88" t="s">
        <v>63</v>
      </c>
      <c r="B107" s="86" t="s">
        <v>202</v>
      </c>
      <c r="C107" s="86" t="s">
        <v>55</v>
      </c>
      <c r="D107" s="89">
        <f>D108</f>
        <v>2810000</v>
      </c>
    </row>
    <row r="108" spans="1:4" ht="30">
      <c r="A108" s="88" t="s">
        <v>64</v>
      </c>
      <c r="B108" s="86" t="s">
        <v>202</v>
      </c>
      <c r="C108" s="86" t="s">
        <v>56</v>
      </c>
      <c r="D108" s="90">
        <v>2810000</v>
      </c>
    </row>
    <row r="109" spans="1:4" ht="30">
      <c r="A109" s="84" t="s">
        <v>352</v>
      </c>
      <c r="B109" s="85" t="s">
        <v>354</v>
      </c>
      <c r="C109" s="93"/>
      <c r="D109" s="83">
        <f>D110</f>
        <v>2376370.45</v>
      </c>
    </row>
    <row r="110" spans="1:4" ht="15">
      <c r="A110" s="109" t="s">
        <v>356</v>
      </c>
      <c r="B110" s="85" t="s">
        <v>355</v>
      </c>
      <c r="C110" s="93"/>
      <c r="D110" s="83">
        <f>D111</f>
        <v>2376370.45</v>
      </c>
    </row>
    <row r="111" spans="1:4" ht="14.25">
      <c r="A111" s="94" t="s">
        <v>357</v>
      </c>
      <c r="B111" s="85" t="s">
        <v>353</v>
      </c>
      <c r="C111" s="82"/>
      <c r="D111" s="83">
        <f>D112</f>
        <v>2376370.45</v>
      </c>
    </row>
    <row r="112" spans="1:4" ht="15">
      <c r="A112" s="88" t="s">
        <v>63</v>
      </c>
      <c r="B112" s="86" t="s">
        <v>353</v>
      </c>
      <c r="C112" s="93">
        <v>200</v>
      </c>
      <c r="D112" s="89">
        <f>D113</f>
        <v>2376370.45</v>
      </c>
    </row>
    <row r="113" spans="1:4" ht="30">
      <c r="A113" s="88" t="s">
        <v>64</v>
      </c>
      <c r="B113" s="86" t="s">
        <v>353</v>
      </c>
      <c r="C113" s="93">
        <v>240</v>
      </c>
      <c r="D113" s="90">
        <v>2376370.45</v>
      </c>
    </row>
    <row r="114" spans="1:4" ht="30">
      <c r="A114" s="84" t="s">
        <v>69</v>
      </c>
      <c r="B114" s="85" t="s">
        <v>157</v>
      </c>
      <c r="C114" s="93"/>
      <c r="D114" s="83">
        <f>D115</f>
        <v>18237420</v>
      </c>
    </row>
    <row r="115" spans="1:4" ht="30">
      <c r="A115" s="109" t="s">
        <v>208</v>
      </c>
      <c r="B115" s="85" t="s">
        <v>175</v>
      </c>
      <c r="C115" s="93"/>
      <c r="D115" s="83">
        <f>D116+D121+D124+D127+D130+D139++D136+D133</f>
        <v>18237420</v>
      </c>
    </row>
    <row r="116" spans="1:4" ht="14.25">
      <c r="A116" s="94" t="s">
        <v>70</v>
      </c>
      <c r="B116" s="85" t="s">
        <v>176</v>
      </c>
      <c r="C116" s="82"/>
      <c r="D116" s="83">
        <f>D117+D119</f>
        <v>5604017</v>
      </c>
    </row>
    <row r="117" spans="1:4" ht="15">
      <c r="A117" s="88" t="s">
        <v>63</v>
      </c>
      <c r="B117" s="86" t="s">
        <v>176</v>
      </c>
      <c r="C117" s="93">
        <v>200</v>
      </c>
      <c r="D117" s="89">
        <f>D118</f>
        <v>5603017</v>
      </c>
    </row>
    <row r="118" spans="1:4" ht="30">
      <c r="A118" s="88" t="s">
        <v>64</v>
      </c>
      <c r="B118" s="86" t="s">
        <v>176</v>
      </c>
      <c r="C118" s="93">
        <v>240</v>
      </c>
      <c r="D118" s="90">
        <v>5603017</v>
      </c>
    </row>
    <row r="119" spans="1:4" ht="15">
      <c r="A119" s="88" t="s">
        <v>47</v>
      </c>
      <c r="B119" s="86" t="s">
        <v>176</v>
      </c>
      <c r="C119" s="93">
        <v>800</v>
      </c>
      <c r="D119" s="89">
        <f>D120</f>
        <v>1000</v>
      </c>
    </row>
    <row r="120" spans="1:4" ht="15">
      <c r="A120" s="88" t="s">
        <v>65</v>
      </c>
      <c r="B120" s="86" t="s">
        <v>176</v>
      </c>
      <c r="C120" s="93">
        <v>850</v>
      </c>
      <c r="D120" s="90">
        <v>1000</v>
      </c>
    </row>
    <row r="121" spans="1:4" ht="15">
      <c r="A121" s="87" t="s">
        <v>113</v>
      </c>
      <c r="B121" s="85" t="s">
        <v>177</v>
      </c>
      <c r="C121" s="93"/>
      <c r="D121" s="83">
        <f>D122</f>
        <v>6242563</v>
      </c>
    </row>
    <row r="122" spans="1:4" ht="15">
      <c r="A122" s="88" t="s">
        <v>63</v>
      </c>
      <c r="B122" s="86" t="s">
        <v>177</v>
      </c>
      <c r="C122" s="93">
        <v>200</v>
      </c>
      <c r="D122" s="89">
        <f>D123</f>
        <v>6242563</v>
      </c>
    </row>
    <row r="123" spans="1:4" ht="30">
      <c r="A123" s="88" t="s">
        <v>64</v>
      </c>
      <c r="B123" s="86" t="s">
        <v>177</v>
      </c>
      <c r="C123" s="93">
        <v>240</v>
      </c>
      <c r="D123" s="90">
        <v>6242563</v>
      </c>
    </row>
    <row r="124" spans="1:4" ht="14.25" customHeight="1">
      <c r="A124" s="87" t="s">
        <v>115</v>
      </c>
      <c r="B124" s="85" t="s">
        <v>204</v>
      </c>
      <c r="C124" s="82"/>
      <c r="D124" s="83">
        <f>D125</f>
        <v>1256740</v>
      </c>
    </row>
    <row r="125" spans="1:4" ht="15">
      <c r="A125" s="88" t="s">
        <v>63</v>
      </c>
      <c r="B125" s="86" t="s">
        <v>204</v>
      </c>
      <c r="C125" s="93">
        <v>200</v>
      </c>
      <c r="D125" s="89">
        <f>D126</f>
        <v>1256740</v>
      </c>
    </row>
    <row r="126" spans="1:7" ht="30">
      <c r="A126" s="88" t="s">
        <v>64</v>
      </c>
      <c r="B126" s="86" t="s">
        <v>204</v>
      </c>
      <c r="C126" s="93">
        <v>240</v>
      </c>
      <c r="D126" s="90">
        <v>1256740</v>
      </c>
      <c r="G126" s="63"/>
    </row>
    <row r="127" spans="1:4" ht="28.5">
      <c r="A127" s="87" t="s">
        <v>237</v>
      </c>
      <c r="B127" s="85" t="s">
        <v>235</v>
      </c>
      <c r="C127" s="82"/>
      <c r="D127" s="83">
        <f>D128</f>
        <v>35100</v>
      </c>
    </row>
    <row r="128" spans="1:4" ht="15">
      <c r="A128" s="88" t="s">
        <v>63</v>
      </c>
      <c r="B128" s="86" t="s">
        <v>235</v>
      </c>
      <c r="C128" s="93">
        <v>200</v>
      </c>
      <c r="D128" s="89">
        <f>D129</f>
        <v>35100</v>
      </c>
    </row>
    <row r="129" spans="1:4" ht="30">
      <c r="A129" s="88" t="s">
        <v>64</v>
      </c>
      <c r="B129" s="86" t="s">
        <v>235</v>
      </c>
      <c r="C129" s="93">
        <v>240</v>
      </c>
      <c r="D129" s="90">
        <v>35100</v>
      </c>
    </row>
    <row r="130" spans="1:4" ht="15">
      <c r="A130" s="87" t="s">
        <v>71</v>
      </c>
      <c r="B130" s="85" t="s">
        <v>178</v>
      </c>
      <c r="C130" s="93"/>
      <c r="D130" s="83">
        <f>D131</f>
        <v>2214000</v>
      </c>
    </row>
    <row r="131" spans="1:4" ht="15">
      <c r="A131" s="88" t="s">
        <v>63</v>
      </c>
      <c r="B131" s="86" t="s">
        <v>178</v>
      </c>
      <c r="C131" s="93">
        <v>200</v>
      </c>
      <c r="D131" s="89">
        <f>D132</f>
        <v>2214000</v>
      </c>
    </row>
    <row r="132" spans="1:4" ht="30">
      <c r="A132" s="88" t="s">
        <v>64</v>
      </c>
      <c r="B132" s="86" t="s">
        <v>178</v>
      </c>
      <c r="C132" s="93">
        <v>240</v>
      </c>
      <c r="D132" s="90">
        <v>2214000</v>
      </c>
    </row>
    <row r="133" spans="1:4" ht="14.25">
      <c r="A133" s="87" t="s">
        <v>251</v>
      </c>
      <c r="B133" s="85" t="s">
        <v>250</v>
      </c>
      <c r="C133" s="82"/>
      <c r="D133" s="83">
        <f>D134</f>
        <v>1000000</v>
      </c>
    </row>
    <row r="134" spans="1:4" ht="15">
      <c r="A134" s="88" t="s">
        <v>63</v>
      </c>
      <c r="B134" s="86" t="s">
        <v>250</v>
      </c>
      <c r="C134" s="93">
        <v>200</v>
      </c>
      <c r="D134" s="89">
        <f>D135</f>
        <v>1000000</v>
      </c>
    </row>
    <row r="135" spans="1:4" ht="30">
      <c r="A135" s="88" t="s">
        <v>64</v>
      </c>
      <c r="B135" s="86" t="s">
        <v>250</v>
      </c>
      <c r="C135" s="93">
        <v>240</v>
      </c>
      <c r="D135" s="90">
        <v>1000000</v>
      </c>
    </row>
    <row r="136" spans="1:4" ht="29.25">
      <c r="A136" s="87" t="s">
        <v>238</v>
      </c>
      <c r="B136" s="85" t="s">
        <v>236</v>
      </c>
      <c r="C136" s="93"/>
      <c r="D136" s="83">
        <f>D137</f>
        <v>20000</v>
      </c>
    </row>
    <row r="137" spans="1:4" ht="15">
      <c r="A137" s="88" t="s">
        <v>63</v>
      </c>
      <c r="B137" s="86" t="s">
        <v>236</v>
      </c>
      <c r="C137" s="93">
        <v>200</v>
      </c>
      <c r="D137" s="89">
        <f>D138</f>
        <v>20000</v>
      </c>
    </row>
    <row r="138" spans="1:4" ht="30">
      <c r="A138" s="88" t="s">
        <v>64</v>
      </c>
      <c r="B138" s="86" t="s">
        <v>236</v>
      </c>
      <c r="C138" s="93">
        <v>240</v>
      </c>
      <c r="D138" s="90">
        <v>20000</v>
      </c>
    </row>
    <row r="139" spans="1:4" ht="15">
      <c r="A139" s="87" t="s">
        <v>116</v>
      </c>
      <c r="B139" s="85" t="s">
        <v>179</v>
      </c>
      <c r="C139" s="93"/>
      <c r="D139" s="83">
        <f>D140</f>
        <v>1865000</v>
      </c>
    </row>
    <row r="140" spans="1:4" ht="15">
      <c r="A140" s="88" t="s">
        <v>63</v>
      </c>
      <c r="B140" s="86" t="s">
        <v>179</v>
      </c>
      <c r="C140" s="93">
        <v>200</v>
      </c>
      <c r="D140" s="89">
        <f>D141</f>
        <v>1865000</v>
      </c>
    </row>
    <row r="141" spans="1:4" ht="30">
      <c r="A141" s="88" t="s">
        <v>64</v>
      </c>
      <c r="B141" s="86" t="s">
        <v>179</v>
      </c>
      <c r="C141" s="93">
        <v>240</v>
      </c>
      <c r="D141" s="90">
        <v>1865000</v>
      </c>
    </row>
    <row r="142" spans="1:4" ht="30">
      <c r="A142" s="84" t="s">
        <v>333</v>
      </c>
      <c r="B142" s="85" t="s">
        <v>299</v>
      </c>
      <c r="C142" s="93"/>
      <c r="D142" s="83">
        <f aca="true" t="shared" si="0" ref="D142:D148">D143</f>
        <v>5548177</v>
      </c>
    </row>
    <row r="143" spans="1:4" ht="28.5">
      <c r="A143" s="91" t="s">
        <v>301</v>
      </c>
      <c r="B143" s="85" t="s">
        <v>300</v>
      </c>
      <c r="C143" s="93"/>
      <c r="D143" s="83">
        <f>D144+D147</f>
        <v>5548177</v>
      </c>
    </row>
    <row r="144" spans="1:4" ht="15">
      <c r="A144" s="87" t="s">
        <v>360</v>
      </c>
      <c r="B144" s="85" t="s">
        <v>361</v>
      </c>
      <c r="C144" s="93"/>
      <c r="D144" s="83">
        <f t="shared" si="0"/>
        <v>1390189.53</v>
      </c>
    </row>
    <row r="145" spans="1:4" ht="15">
      <c r="A145" s="88" t="s">
        <v>63</v>
      </c>
      <c r="B145" s="86" t="s">
        <v>361</v>
      </c>
      <c r="C145" s="93">
        <v>200</v>
      </c>
      <c r="D145" s="89">
        <f t="shared" si="0"/>
        <v>1390189.53</v>
      </c>
    </row>
    <row r="146" spans="1:4" ht="30">
      <c r="A146" s="88" t="s">
        <v>64</v>
      </c>
      <c r="B146" s="86" t="s">
        <v>361</v>
      </c>
      <c r="C146" s="93">
        <v>240</v>
      </c>
      <c r="D146" s="90">
        <v>1390189.53</v>
      </c>
    </row>
    <row r="147" spans="1:4" ht="23.25" customHeight="1">
      <c r="A147" s="87" t="s">
        <v>359</v>
      </c>
      <c r="B147" s="85" t="s">
        <v>351</v>
      </c>
      <c r="C147" s="93"/>
      <c r="D147" s="83">
        <f t="shared" si="0"/>
        <v>4157987.47</v>
      </c>
    </row>
    <row r="148" spans="1:4" ht="15">
      <c r="A148" s="88" t="s">
        <v>63</v>
      </c>
      <c r="B148" s="86" t="s">
        <v>351</v>
      </c>
      <c r="C148" s="93">
        <v>200</v>
      </c>
      <c r="D148" s="89">
        <f t="shared" si="0"/>
        <v>4157987.47</v>
      </c>
    </row>
    <row r="149" spans="1:4" ht="30">
      <c r="A149" s="88" t="s">
        <v>64</v>
      </c>
      <c r="B149" s="86" t="s">
        <v>351</v>
      </c>
      <c r="C149" s="93">
        <v>240</v>
      </c>
      <c r="D149" s="90">
        <v>4157987.47</v>
      </c>
    </row>
    <row r="150" spans="1:4" ht="36.75" customHeight="1">
      <c r="A150" s="84" t="s">
        <v>66</v>
      </c>
      <c r="B150" s="97" t="s">
        <v>143</v>
      </c>
      <c r="C150" s="98"/>
      <c r="D150" s="83">
        <f>D151</f>
        <v>866000</v>
      </c>
    </row>
    <row r="151" spans="1:4" ht="29.25">
      <c r="A151" s="87" t="s">
        <v>141</v>
      </c>
      <c r="B151" s="97" t="s">
        <v>224</v>
      </c>
      <c r="C151" s="98"/>
      <c r="D151" s="83">
        <f>D152</f>
        <v>866000</v>
      </c>
    </row>
    <row r="152" spans="1:4" ht="14.25">
      <c r="A152" s="87" t="s">
        <v>225</v>
      </c>
      <c r="B152" s="97" t="s">
        <v>142</v>
      </c>
      <c r="C152" s="97"/>
      <c r="D152" s="83">
        <f>D153</f>
        <v>866000</v>
      </c>
    </row>
    <row r="153" spans="1:4" ht="15">
      <c r="A153" s="88" t="s">
        <v>63</v>
      </c>
      <c r="B153" s="98" t="s">
        <v>142</v>
      </c>
      <c r="C153" s="98" t="s">
        <v>55</v>
      </c>
      <c r="D153" s="89">
        <f>D154</f>
        <v>866000</v>
      </c>
    </row>
    <row r="154" spans="1:4" ht="30">
      <c r="A154" s="88" t="s">
        <v>64</v>
      </c>
      <c r="B154" s="98" t="s">
        <v>142</v>
      </c>
      <c r="C154" s="98" t="s">
        <v>56</v>
      </c>
      <c r="D154" s="90">
        <v>866000</v>
      </c>
    </row>
    <row r="155" spans="1:4" ht="30">
      <c r="A155" s="84" t="s">
        <v>108</v>
      </c>
      <c r="B155" s="85" t="s">
        <v>159</v>
      </c>
      <c r="C155" s="86"/>
      <c r="D155" s="83">
        <f>D156</f>
        <v>18582777</v>
      </c>
    </row>
    <row r="156" spans="1:4" ht="29.25">
      <c r="A156" s="87" t="s">
        <v>161</v>
      </c>
      <c r="B156" s="85" t="s">
        <v>160</v>
      </c>
      <c r="C156" s="86"/>
      <c r="D156" s="83">
        <f>D157+D160+D163+D166</f>
        <v>18582777</v>
      </c>
    </row>
    <row r="157" spans="1:4" ht="15">
      <c r="A157" s="87" t="s">
        <v>111</v>
      </c>
      <c r="B157" s="85" t="s">
        <v>162</v>
      </c>
      <c r="C157" s="86"/>
      <c r="D157" s="83">
        <f>D158</f>
        <v>10455292</v>
      </c>
    </row>
    <row r="158" spans="1:4" ht="15">
      <c r="A158" s="88" t="s">
        <v>63</v>
      </c>
      <c r="B158" s="86" t="s">
        <v>162</v>
      </c>
      <c r="C158" s="86" t="s">
        <v>55</v>
      </c>
      <c r="D158" s="89">
        <f>D159</f>
        <v>10455292</v>
      </c>
    </row>
    <row r="159" spans="1:4" ht="30">
      <c r="A159" s="88" t="s">
        <v>64</v>
      </c>
      <c r="B159" s="86" t="s">
        <v>162</v>
      </c>
      <c r="C159" s="86" t="s">
        <v>56</v>
      </c>
      <c r="D159" s="90">
        <v>10455292</v>
      </c>
    </row>
    <row r="160" spans="1:4" ht="15">
      <c r="A160" s="87" t="s">
        <v>163</v>
      </c>
      <c r="B160" s="85" t="s">
        <v>164</v>
      </c>
      <c r="C160" s="86"/>
      <c r="D160" s="83">
        <f>D161</f>
        <v>5000000</v>
      </c>
    </row>
    <row r="161" spans="1:4" ht="15">
      <c r="A161" s="88" t="s">
        <v>63</v>
      </c>
      <c r="B161" s="86" t="s">
        <v>164</v>
      </c>
      <c r="C161" s="86" t="s">
        <v>55</v>
      </c>
      <c r="D161" s="89">
        <f>D162</f>
        <v>5000000</v>
      </c>
    </row>
    <row r="162" spans="1:4" ht="30">
      <c r="A162" s="88" t="s">
        <v>64</v>
      </c>
      <c r="B162" s="86" t="s">
        <v>164</v>
      </c>
      <c r="C162" s="86" t="s">
        <v>56</v>
      </c>
      <c r="D162" s="90">
        <v>5000000</v>
      </c>
    </row>
    <row r="163" spans="1:4" ht="15">
      <c r="A163" s="87" t="s">
        <v>112</v>
      </c>
      <c r="B163" s="85" t="s">
        <v>165</v>
      </c>
      <c r="C163" s="86"/>
      <c r="D163" s="83">
        <f>D164</f>
        <v>210000</v>
      </c>
    </row>
    <row r="164" spans="1:4" ht="15">
      <c r="A164" s="88" t="s">
        <v>63</v>
      </c>
      <c r="B164" s="86" t="s">
        <v>165</v>
      </c>
      <c r="C164" s="86" t="s">
        <v>55</v>
      </c>
      <c r="D164" s="89">
        <f>D165</f>
        <v>210000</v>
      </c>
    </row>
    <row r="165" spans="1:4" ht="30">
      <c r="A165" s="88" t="s">
        <v>64</v>
      </c>
      <c r="B165" s="86" t="s">
        <v>165</v>
      </c>
      <c r="C165" s="86" t="s">
        <v>56</v>
      </c>
      <c r="D165" s="90">
        <v>210000</v>
      </c>
    </row>
    <row r="166" spans="1:4" ht="29.25">
      <c r="A166" s="87" t="s">
        <v>240</v>
      </c>
      <c r="B166" s="85" t="s">
        <v>233</v>
      </c>
      <c r="C166" s="86"/>
      <c r="D166" s="83">
        <f>D167</f>
        <v>2917485</v>
      </c>
    </row>
    <row r="167" spans="1:4" ht="15">
      <c r="A167" s="88" t="s">
        <v>63</v>
      </c>
      <c r="B167" s="86" t="s">
        <v>233</v>
      </c>
      <c r="C167" s="86" t="s">
        <v>55</v>
      </c>
      <c r="D167" s="89">
        <f>D168</f>
        <v>2917485</v>
      </c>
    </row>
    <row r="168" spans="1:4" ht="30">
      <c r="A168" s="88" t="s">
        <v>64</v>
      </c>
      <c r="B168" s="86" t="s">
        <v>233</v>
      </c>
      <c r="C168" s="86" t="s">
        <v>56</v>
      </c>
      <c r="D168" s="90">
        <v>2917485</v>
      </c>
    </row>
    <row r="169" spans="1:4" ht="15">
      <c r="A169" s="84" t="s">
        <v>268</v>
      </c>
      <c r="B169" s="97" t="s">
        <v>171</v>
      </c>
      <c r="C169" s="86"/>
      <c r="D169" s="83">
        <f>D170+D174+D181</f>
        <v>2753000</v>
      </c>
    </row>
    <row r="170" spans="1:4" ht="15">
      <c r="A170" s="91" t="s">
        <v>269</v>
      </c>
      <c r="B170" s="97" t="s">
        <v>172</v>
      </c>
      <c r="C170" s="86"/>
      <c r="D170" s="83">
        <f>D171</f>
        <v>518000</v>
      </c>
    </row>
    <row r="171" spans="1:4" ht="14.25">
      <c r="A171" s="91" t="s">
        <v>289</v>
      </c>
      <c r="B171" s="97" t="s">
        <v>173</v>
      </c>
      <c r="C171" s="97"/>
      <c r="D171" s="83">
        <f>D172</f>
        <v>518000</v>
      </c>
    </row>
    <row r="172" spans="1:4" ht="15">
      <c r="A172" s="88" t="s">
        <v>63</v>
      </c>
      <c r="B172" s="98" t="s">
        <v>173</v>
      </c>
      <c r="C172" s="86" t="s">
        <v>55</v>
      </c>
      <c r="D172" s="89">
        <f>D173</f>
        <v>518000</v>
      </c>
    </row>
    <row r="173" spans="1:4" ht="30">
      <c r="A173" s="88" t="s">
        <v>64</v>
      </c>
      <c r="B173" s="98" t="s">
        <v>173</v>
      </c>
      <c r="C173" s="86" t="s">
        <v>56</v>
      </c>
      <c r="D173" s="90">
        <v>518000</v>
      </c>
    </row>
    <row r="174" spans="1:4" ht="14.25">
      <c r="A174" s="91" t="s">
        <v>270</v>
      </c>
      <c r="B174" s="97" t="s">
        <v>272</v>
      </c>
      <c r="C174" s="97"/>
      <c r="D174" s="83">
        <f>D175+D178</f>
        <v>865000</v>
      </c>
    </row>
    <row r="175" spans="1:4" ht="14.25">
      <c r="A175" s="91" t="s">
        <v>276</v>
      </c>
      <c r="B175" s="97" t="s">
        <v>274</v>
      </c>
      <c r="C175" s="97"/>
      <c r="D175" s="83">
        <f>D176</f>
        <v>500000</v>
      </c>
    </row>
    <row r="176" spans="1:4" ht="15">
      <c r="A176" s="88" t="s">
        <v>63</v>
      </c>
      <c r="B176" s="98" t="s">
        <v>274</v>
      </c>
      <c r="C176" s="86" t="s">
        <v>55</v>
      </c>
      <c r="D176" s="89">
        <f>D177</f>
        <v>500000</v>
      </c>
    </row>
    <row r="177" spans="1:4" ht="30">
      <c r="A177" s="88" t="s">
        <v>64</v>
      </c>
      <c r="B177" s="98" t="s">
        <v>274</v>
      </c>
      <c r="C177" s="86" t="s">
        <v>56</v>
      </c>
      <c r="D177" s="90">
        <v>500000</v>
      </c>
    </row>
    <row r="178" spans="1:4" ht="14.25">
      <c r="A178" s="91" t="s">
        <v>174</v>
      </c>
      <c r="B178" s="85" t="s">
        <v>278</v>
      </c>
      <c r="C178" s="82"/>
      <c r="D178" s="83">
        <f>D179</f>
        <v>365000</v>
      </c>
    </row>
    <row r="179" spans="1:4" ht="15">
      <c r="A179" s="88" t="s">
        <v>63</v>
      </c>
      <c r="B179" s="86" t="s">
        <v>278</v>
      </c>
      <c r="C179" s="93">
        <v>200</v>
      </c>
      <c r="D179" s="89">
        <f>D180</f>
        <v>365000</v>
      </c>
    </row>
    <row r="180" spans="1:4" ht="30">
      <c r="A180" s="88" t="s">
        <v>64</v>
      </c>
      <c r="B180" s="86" t="s">
        <v>278</v>
      </c>
      <c r="C180" s="93">
        <v>240</v>
      </c>
      <c r="D180" s="90">
        <v>365000</v>
      </c>
    </row>
    <row r="181" spans="1:4" ht="14.25">
      <c r="A181" s="91" t="s">
        <v>271</v>
      </c>
      <c r="B181" s="97" t="s">
        <v>273</v>
      </c>
      <c r="C181" s="97"/>
      <c r="D181" s="83">
        <f>D182</f>
        <v>1370000</v>
      </c>
    </row>
    <row r="182" spans="1:4" ht="14.25">
      <c r="A182" s="91" t="s">
        <v>277</v>
      </c>
      <c r="B182" s="97" t="s">
        <v>275</v>
      </c>
      <c r="C182" s="97"/>
      <c r="D182" s="83">
        <f>D183</f>
        <v>1370000</v>
      </c>
    </row>
    <row r="183" spans="1:4" ht="15">
      <c r="A183" s="88" t="s">
        <v>63</v>
      </c>
      <c r="B183" s="98" t="s">
        <v>275</v>
      </c>
      <c r="C183" s="86" t="s">
        <v>55</v>
      </c>
      <c r="D183" s="89">
        <f>D184</f>
        <v>1370000</v>
      </c>
    </row>
    <row r="184" spans="1:4" ht="30">
      <c r="A184" s="88" t="s">
        <v>64</v>
      </c>
      <c r="B184" s="98" t="s">
        <v>275</v>
      </c>
      <c r="C184" s="86" t="s">
        <v>56</v>
      </c>
      <c r="D184" s="90">
        <v>1370000</v>
      </c>
    </row>
    <row r="185" spans="1:4" ht="30">
      <c r="A185" s="84" t="s">
        <v>313</v>
      </c>
      <c r="B185" s="85" t="s">
        <v>314</v>
      </c>
      <c r="C185" s="86"/>
      <c r="D185" s="83">
        <f>D186</f>
        <v>1200000</v>
      </c>
    </row>
    <row r="186" spans="1:4" ht="28.5">
      <c r="A186" s="91" t="s">
        <v>315</v>
      </c>
      <c r="B186" s="85" t="s">
        <v>316</v>
      </c>
      <c r="C186" s="86"/>
      <c r="D186" s="83">
        <f>D187</f>
        <v>1200000</v>
      </c>
    </row>
    <row r="187" spans="1:4" ht="15">
      <c r="A187" s="91" t="s">
        <v>322</v>
      </c>
      <c r="B187" s="85" t="s">
        <v>323</v>
      </c>
      <c r="C187" s="86"/>
      <c r="D187" s="83">
        <f>D188</f>
        <v>1200000</v>
      </c>
    </row>
    <row r="188" spans="1:4" ht="15">
      <c r="A188" s="88" t="s">
        <v>63</v>
      </c>
      <c r="B188" s="86" t="s">
        <v>323</v>
      </c>
      <c r="C188" s="86" t="s">
        <v>55</v>
      </c>
      <c r="D188" s="89">
        <f>D189</f>
        <v>1200000</v>
      </c>
    </row>
    <row r="189" spans="1:4" ht="30">
      <c r="A189" s="88" t="s">
        <v>64</v>
      </c>
      <c r="B189" s="86" t="s">
        <v>323</v>
      </c>
      <c r="C189" s="86" t="s">
        <v>56</v>
      </c>
      <c r="D189" s="90">
        <v>1200000</v>
      </c>
    </row>
    <row r="190" spans="1:4" ht="45">
      <c r="A190" s="84" t="s">
        <v>167</v>
      </c>
      <c r="B190" s="85" t="s">
        <v>168</v>
      </c>
      <c r="C190" s="93"/>
      <c r="D190" s="83">
        <f>D191</f>
        <v>5467945</v>
      </c>
    </row>
    <row r="191" spans="1:4" ht="28.5">
      <c r="A191" s="91" t="s">
        <v>169</v>
      </c>
      <c r="B191" s="85" t="s">
        <v>170</v>
      </c>
      <c r="C191" s="93"/>
      <c r="D191" s="83">
        <f>D192+D195</f>
        <v>5467945</v>
      </c>
    </row>
    <row r="192" spans="1:4" ht="15">
      <c r="A192" s="91" t="s">
        <v>255</v>
      </c>
      <c r="B192" s="85" t="s">
        <v>256</v>
      </c>
      <c r="C192" s="93"/>
      <c r="D192" s="83">
        <f>D193</f>
        <v>4900000</v>
      </c>
    </row>
    <row r="193" spans="1:4" ht="15">
      <c r="A193" s="88" t="s">
        <v>47</v>
      </c>
      <c r="B193" s="86" t="s">
        <v>256</v>
      </c>
      <c r="C193" s="93">
        <v>800</v>
      </c>
      <c r="D193" s="89">
        <f>D194</f>
        <v>4900000</v>
      </c>
    </row>
    <row r="194" spans="1:4" ht="30">
      <c r="A194" s="88" t="s">
        <v>68</v>
      </c>
      <c r="B194" s="86" t="s">
        <v>256</v>
      </c>
      <c r="C194" s="93">
        <v>810</v>
      </c>
      <c r="D194" s="90">
        <v>4900000</v>
      </c>
    </row>
    <row r="195" spans="1:4" ht="29.25">
      <c r="A195" s="94" t="s">
        <v>242</v>
      </c>
      <c r="B195" s="85" t="s">
        <v>257</v>
      </c>
      <c r="C195" s="93"/>
      <c r="D195" s="83">
        <f>D196</f>
        <v>567945</v>
      </c>
    </row>
    <row r="196" spans="1:4" ht="15">
      <c r="A196" s="96" t="s">
        <v>63</v>
      </c>
      <c r="B196" s="86" t="s">
        <v>257</v>
      </c>
      <c r="C196" s="93">
        <v>200</v>
      </c>
      <c r="D196" s="89">
        <f>D197</f>
        <v>567945</v>
      </c>
    </row>
    <row r="197" spans="1:4" ht="30">
      <c r="A197" s="96" t="s">
        <v>64</v>
      </c>
      <c r="B197" s="86" t="s">
        <v>257</v>
      </c>
      <c r="C197" s="93">
        <v>240</v>
      </c>
      <c r="D197" s="90">
        <v>567945</v>
      </c>
    </row>
    <row r="198" spans="1:4" ht="30">
      <c r="A198" s="84" t="s">
        <v>72</v>
      </c>
      <c r="B198" s="97" t="s">
        <v>145</v>
      </c>
      <c r="C198" s="98"/>
      <c r="D198" s="83">
        <f>D199</f>
        <v>17073200</v>
      </c>
    </row>
    <row r="199" spans="1:4" ht="43.5">
      <c r="A199" s="94" t="s">
        <v>207</v>
      </c>
      <c r="B199" s="97" t="s">
        <v>144</v>
      </c>
      <c r="C199" s="98"/>
      <c r="D199" s="83">
        <f>D200+D203+D206+D214+D211+D217+D220</f>
        <v>17073200</v>
      </c>
    </row>
    <row r="200" spans="1:4" ht="43.5">
      <c r="A200" s="94" t="s">
        <v>306</v>
      </c>
      <c r="B200" s="85" t="s">
        <v>307</v>
      </c>
      <c r="C200" s="98"/>
      <c r="D200" s="83">
        <f>D201</f>
        <v>50000</v>
      </c>
    </row>
    <row r="201" spans="1:4" ht="15">
      <c r="A201" s="88" t="s">
        <v>63</v>
      </c>
      <c r="B201" s="86" t="s">
        <v>307</v>
      </c>
      <c r="C201" s="98" t="s">
        <v>55</v>
      </c>
      <c r="D201" s="89">
        <f>D202</f>
        <v>50000</v>
      </c>
    </row>
    <row r="202" spans="1:4" ht="30">
      <c r="A202" s="88" t="s">
        <v>64</v>
      </c>
      <c r="B202" s="86" t="s">
        <v>307</v>
      </c>
      <c r="C202" s="98" t="s">
        <v>56</v>
      </c>
      <c r="D202" s="90">
        <v>50000</v>
      </c>
    </row>
    <row r="203" spans="1:4" ht="29.25">
      <c r="A203" s="94" t="s">
        <v>241</v>
      </c>
      <c r="B203" s="97" t="s">
        <v>234</v>
      </c>
      <c r="C203" s="98"/>
      <c r="D203" s="83">
        <f>D204</f>
        <v>191200</v>
      </c>
    </row>
    <row r="204" spans="1:4" ht="15">
      <c r="A204" s="88" t="s">
        <v>63</v>
      </c>
      <c r="B204" s="98" t="s">
        <v>234</v>
      </c>
      <c r="C204" s="98" t="s">
        <v>55</v>
      </c>
      <c r="D204" s="89">
        <f>D205</f>
        <v>191200</v>
      </c>
    </row>
    <row r="205" spans="1:4" ht="30">
      <c r="A205" s="88" t="s">
        <v>64</v>
      </c>
      <c r="B205" s="98" t="s">
        <v>234</v>
      </c>
      <c r="C205" s="98" t="s">
        <v>56</v>
      </c>
      <c r="D205" s="90">
        <v>191200</v>
      </c>
    </row>
    <row r="206" spans="1:4" ht="29.25" customHeight="1">
      <c r="A206" s="94" t="s">
        <v>220</v>
      </c>
      <c r="B206" s="97" t="s">
        <v>249</v>
      </c>
      <c r="C206" s="97"/>
      <c r="D206" s="83">
        <f>D207+D209</f>
        <v>15022000</v>
      </c>
    </row>
    <row r="207" spans="1:4" ht="15">
      <c r="A207" s="88" t="s">
        <v>63</v>
      </c>
      <c r="B207" s="98" t="s">
        <v>249</v>
      </c>
      <c r="C207" s="98" t="s">
        <v>55</v>
      </c>
      <c r="D207" s="89">
        <f>D208</f>
        <v>4022000</v>
      </c>
    </row>
    <row r="208" spans="1:4" ht="30">
      <c r="A208" s="88" t="s">
        <v>64</v>
      </c>
      <c r="B208" s="98" t="s">
        <v>249</v>
      </c>
      <c r="C208" s="98" t="s">
        <v>56</v>
      </c>
      <c r="D208" s="90">
        <v>4022000</v>
      </c>
    </row>
    <row r="209" spans="1:4" ht="15">
      <c r="A209" s="88" t="s">
        <v>47</v>
      </c>
      <c r="B209" s="98" t="s">
        <v>249</v>
      </c>
      <c r="C209" s="86" t="s">
        <v>57</v>
      </c>
      <c r="D209" s="89">
        <f>D210</f>
        <v>11000000</v>
      </c>
    </row>
    <row r="210" spans="1:4" ht="30">
      <c r="A210" s="88" t="s">
        <v>68</v>
      </c>
      <c r="B210" s="98" t="s">
        <v>249</v>
      </c>
      <c r="C210" s="93">
        <v>810</v>
      </c>
      <c r="D210" s="90">
        <v>11000000</v>
      </c>
    </row>
    <row r="211" spans="1:4" ht="29.25">
      <c r="A211" s="94" t="s">
        <v>311</v>
      </c>
      <c r="B211" s="85" t="s">
        <v>312</v>
      </c>
      <c r="C211" s="93"/>
      <c r="D211" s="83">
        <f>D212</f>
        <v>372222.22</v>
      </c>
    </row>
    <row r="212" spans="1:4" ht="15">
      <c r="A212" s="88" t="s">
        <v>63</v>
      </c>
      <c r="B212" s="86" t="s">
        <v>312</v>
      </c>
      <c r="C212" s="93">
        <v>200</v>
      </c>
      <c r="D212" s="89">
        <f>D213</f>
        <v>372222.22</v>
      </c>
    </row>
    <row r="213" spans="1:4" ht="30">
      <c r="A213" s="88" t="s">
        <v>64</v>
      </c>
      <c r="B213" s="86" t="s">
        <v>312</v>
      </c>
      <c r="C213" s="93">
        <v>240</v>
      </c>
      <c r="D213" s="90">
        <v>372222.22</v>
      </c>
    </row>
    <row r="214" spans="1:4" ht="72">
      <c r="A214" s="94" t="s">
        <v>166</v>
      </c>
      <c r="B214" s="85" t="s">
        <v>248</v>
      </c>
      <c r="C214" s="93"/>
      <c r="D214" s="83">
        <f aca="true" t="shared" si="1" ref="D214:D221">D215</f>
        <v>160000</v>
      </c>
    </row>
    <row r="215" spans="1:4" ht="15">
      <c r="A215" s="88" t="s">
        <v>63</v>
      </c>
      <c r="B215" s="86" t="s">
        <v>248</v>
      </c>
      <c r="C215" s="93">
        <v>200</v>
      </c>
      <c r="D215" s="89">
        <f t="shared" si="1"/>
        <v>160000</v>
      </c>
    </row>
    <row r="216" spans="1:4" ht="30">
      <c r="A216" s="88" t="s">
        <v>64</v>
      </c>
      <c r="B216" s="86" t="s">
        <v>248</v>
      </c>
      <c r="C216" s="93">
        <v>240</v>
      </c>
      <c r="D216" s="90">
        <v>160000</v>
      </c>
    </row>
    <row r="217" spans="1:4" ht="15">
      <c r="A217" s="94" t="s">
        <v>336</v>
      </c>
      <c r="B217" s="85" t="s">
        <v>337</v>
      </c>
      <c r="C217" s="93"/>
      <c r="D217" s="83">
        <f t="shared" si="1"/>
        <v>1000000</v>
      </c>
    </row>
    <row r="218" spans="1:4" ht="15">
      <c r="A218" s="88" t="s">
        <v>63</v>
      </c>
      <c r="B218" s="86" t="s">
        <v>337</v>
      </c>
      <c r="C218" s="93">
        <v>200</v>
      </c>
      <c r="D218" s="89">
        <f t="shared" si="1"/>
        <v>1000000</v>
      </c>
    </row>
    <row r="219" spans="1:4" ht="30">
      <c r="A219" s="88" t="s">
        <v>64</v>
      </c>
      <c r="B219" s="86" t="s">
        <v>337</v>
      </c>
      <c r="C219" s="93">
        <v>240</v>
      </c>
      <c r="D219" s="90">
        <v>1000000</v>
      </c>
    </row>
    <row r="220" spans="1:4" ht="72">
      <c r="A220" s="94" t="s">
        <v>362</v>
      </c>
      <c r="B220" s="85" t="s">
        <v>358</v>
      </c>
      <c r="C220" s="93"/>
      <c r="D220" s="83">
        <f t="shared" si="1"/>
        <v>277777.78</v>
      </c>
    </row>
    <row r="221" spans="1:4" ht="15">
      <c r="A221" s="88" t="s">
        <v>63</v>
      </c>
      <c r="B221" s="86" t="s">
        <v>358</v>
      </c>
      <c r="C221" s="93">
        <v>200</v>
      </c>
      <c r="D221" s="89">
        <f t="shared" si="1"/>
        <v>277777.78</v>
      </c>
    </row>
    <row r="222" spans="1:4" ht="30">
      <c r="A222" s="88" t="s">
        <v>64</v>
      </c>
      <c r="B222" s="86" t="s">
        <v>358</v>
      </c>
      <c r="C222" s="93">
        <v>240</v>
      </c>
      <c r="D222" s="90">
        <v>277777.78</v>
      </c>
    </row>
    <row r="223" spans="1:4" ht="30">
      <c r="A223" s="84" t="s">
        <v>334</v>
      </c>
      <c r="B223" s="85" t="s">
        <v>182</v>
      </c>
      <c r="C223" s="85"/>
      <c r="D223" s="83">
        <f>D224</f>
        <v>312382</v>
      </c>
    </row>
    <row r="224" spans="1:4" ht="28.5">
      <c r="A224" s="94" t="s">
        <v>181</v>
      </c>
      <c r="B224" s="85" t="s">
        <v>183</v>
      </c>
      <c r="C224" s="85"/>
      <c r="D224" s="83">
        <f>D225+D228+D231</f>
        <v>312382</v>
      </c>
    </row>
    <row r="225" spans="1:4" ht="14.25">
      <c r="A225" s="94" t="s">
        <v>318</v>
      </c>
      <c r="B225" s="85" t="s">
        <v>319</v>
      </c>
      <c r="C225" s="85"/>
      <c r="D225" s="83">
        <f>D226</f>
        <v>100000</v>
      </c>
    </row>
    <row r="226" spans="1:4" ht="15">
      <c r="A226" s="88" t="s">
        <v>320</v>
      </c>
      <c r="B226" s="86" t="s">
        <v>319</v>
      </c>
      <c r="C226" s="86" t="s">
        <v>55</v>
      </c>
      <c r="D226" s="89">
        <f>D227</f>
        <v>100000</v>
      </c>
    </row>
    <row r="227" spans="1:4" ht="15">
      <c r="A227" s="88" t="s">
        <v>321</v>
      </c>
      <c r="B227" s="86" t="s">
        <v>319</v>
      </c>
      <c r="C227" s="86" t="s">
        <v>56</v>
      </c>
      <c r="D227" s="90">
        <v>100000</v>
      </c>
    </row>
    <row r="228" spans="1:4" ht="15">
      <c r="A228" s="94" t="s">
        <v>91</v>
      </c>
      <c r="B228" s="85" t="s">
        <v>184</v>
      </c>
      <c r="C228" s="86"/>
      <c r="D228" s="83">
        <f>D229</f>
        <v>77000</v>
      </c>
    </row>
    <row r="229" spans="1:4" ht="15">
      <c r="A229" s="88" t="s">
        <v>63</v>
      </c>
      <c r="B229" s="86" t="s">
        <v>184</v>
      </c>
      <c r="C229" s="86" t="s">
        <v>55</v>
      </c>
      <c r="D229" s="89">
        <f>D230</f>
        <v>77000</v>
      </c>
    </row>
    <row r="230" spans="1:4" ht="30">
      <c r="A230" s="88" t="s">
        <v>64</v>
      </c>
      <c r="B230" s="86" t="s">
        <v>184</v>
      </c>
      <c r="C230" s="86" t="s">
        <v>56</v>
      </c>
      <c r="D230" s="90">
        <v>77000</v>
      </c>
    </row>
    <row r="231" spans="1:4" ht="14.25">
      <c r="A231" s="94" t="s">
        <v>185</v>
      </c>
      <c r="B231" s="85" t="s">
        <v>221</v>
      </c>
      <c r="C231" s="85"/>
      <c r="D231" s="83">
        <f>D232</f>
        <v>135382</v>
      </c>
    </row>
    <row r="232" spans="1:4" ht="45">
      <c r="A232" s="96" t="s">
        <v>80</v>
      </c>
      <c r="B232" s="86" t="s">
        <v>221</v>
      </c>
      <c r="C232" s="86" t="s">
        <v>52</v>
      </c>
      <c r="D232" s="89">
        <f>D233</f>
        <v>135382</v>
      </c>
    </row>
    <row r="233" spans="1:4" ht="15">
      <c r="A233" s="96" t="s">
        <v>81</v>
      </c>
      <c r="B233" s="86" t="s">
        <v>221</v>
      </c>
      <c r="C233" s="86" t="s">
        <v>82</v>
      </c>
      <c r="D233" s="90">
        <v>135382</v>
      </c>
    </row>
    <row r="234" spans="1:4" ht="30">
      <c r="A234" s="84" t="s">
        <v>231</v>
      </c>
      <c r="B234" s="97" t="s">
        <v>124</v>
      </c>
      <c r="C234" s="97"/>
      <c r="D234" s="83">
        <f>D235</f>
        <v>31347429</v>
      </c>
    </row>
    <row r="235" spans="1:4" ht="28.5">
      <c r="A235" s="91" t="s">
        <v>122</v>
      </c>
      <c r="B235" s="97" t="s">
        <v>125</v>
      </c>
      <c r="C235" s="97"/>
      <c r="D235" s="83">
        <f>D236+D243+D249</f>
        <v>31347429</v>
      </c>
    </row>
    <row r="236" spans="1:4" ht="14.25">
      <c r="A236" s="91" t="s">
        <v>51</v>
      </c>
      <c r="B236" s="97" t="s">
        <v>126</v>
      </c>
      <c r="C236" s="97"/>
      <c r="D236" s="83">
        <f>D237+D239+D241</f>
        <v>11062429</v>
      </c>
    </row>
    <row r="237" spans="1:4" ht="45">
      <c r="A237" s="100" t="s">
        <v>83</v>
      </c>
      <c r="B237" s="98" t="s">
        <v>126</v>
      </c>
      <c r="C237" s="98" t="s">
        <v>52</v>
      </c>
      <c r="D237" s="89">
        <f>D238</f>
        <v>8752889</v>
      </c>
    </row>
    <row r="238" spans="1:4" ht="15">
      <c r="A238" s="103" t="s">
        <v>89</v>
      </c>
      <c r="B238" s="98" t="s">
        <v>126</v>
      </c>
      <c r="C238" s="98" t="s">
        <v>54</v>
      </c>
      <c r="D238" s="90">
        <v>8752889</v>
      </c>
    </row>
    <row r="239" spans="1:4" ht="15">
      <c r="A239" s="88" t="s">
        <v>63</v>
      </c>
      <c r="B239" s="98" t="s">
        <v>126</v>
      </c>
      <c r="C239" s="98" t="s">
        <v>55</v>
      </c>
      <c r="D239" s="89">
        <f>D240</f>
        <v>2308540</v>
      </c>
    </row>
    <row r="240" spans="1:4" ht="30">
      <c r="A240" s="88" t="s">
        <v>64</v>
      </c>
      <c r="B240" s="98" t="s">
        <v>126</v>
      </c>
      <c r="C240" s="98" t="s">
        <v>56</v>
      </c>
      <c r="D240" s="90">
        <v>2308540</v>
      </c>
    </row>
    <row r="241" spans="1:4" ht="15">
      <c r="A241" s="103" t="s">
        <v>47</v>
      </c>
      <c r="B241" s="98" t="s">
        <v>126</v>
      </c>
      <c r="C241" s="98" t="s">
        <v>57</v>
      </c>
      <c r="D241" s="89">
        <f>D242</f>
        <v>1000</v>
      </c>
    </row>
    <row r="242" spans="1:4" ht="15">
      <c r="A242" s="103" t="s">
        <v>65</v>
      </c>
      <c r="B242" s="98" t="s">
        <v>126</v>
      </c>
      <c r="C242" s="98" t="s">
        <v>58</v>
      </c>
      <c r="D242" s="90">
        <v>1000</v>
      </c>
    </row>
    <row r="243" spans="1:4" ht="14.25">
      <c r="A243" s="77" t="s">
        <v>114</v>
      </c>
      <c r="B243" s="106" t="s">
        <v>283</v>
      </c>
      <c r="C243" s="85"/>
      <c r="D243" s="83">
        <f>D244+D246</f>
        <v>285000</v>
      </c>
    </row>
    <row r="244" spans="1:4" ht="15">
      <c r="A244" s="88" t="s">
        <v>63</v>
      </c>
      <c r="B244" s="107" t="s">
        <v>283</v>
      </c>
      <c r="C244" s="86" t="s">
        <v>55</v>
      </c>
      <c r="D244" s="89">
        <f>D245</f>
        <v>110000</v>
      </c>
    </row>
    <row r="245" spans="1:4" ht="30">
      <c r="A245" s="88" t="s">
        <v>64</v>
      </c>
      <c r="B245" s="107" t="s">
        <v>283</v>
      </c>
      <c r="C245" s="86" t="s">
        <v>56</v>
      </c>
      <c r="D245" s="90">
        <v>110000</v>
      </c>
    </row>
    <row r="246" spans="1:4" ht="15">
      <c r="A246" s="96" t="s">
        <v>47</v>
      </c>
      <c r="B246" s="107" t="s">
        <v>283</v>
      </c>
      <c r="C246" s="86" t="s">
        <v>57</v>
      </c>
      <c r="D246" s="89">
        <f>D247+D248</f>
        <v>175000</v>
      </c>
    </row>
    <row r="247" spans="1:4" ht="15">
      <c r="A247" s="96" t="s">
        <v>309</v>
      </c>
      <c r="B247" s="107" t="s">
        <v>283</v>
      </c>
      <c r="C247" s="86" t="s">
        <v>310</v>
      </c>
      <c r="D247" s="90">
        <v>150000</v>
      </c>
    </row>
    <row r="248" spans="1:4" ht="15">
      <c r="A248" s="92" t="s">
        <v>65</v>
      </c>
      <c r="B248" s="107" t="s">
        <v>283</v>
      </c>
      <c r="C248" s="86" t="s">
        <v>58</v>
      </c>
      <c r="D248" s="90">
        <v>25000</v>
      </c>
    </row>
    <row r="249" spans="1:4" ht="28.5">
      <c r="A249" s="94" t="s">
        <v>296</v>
      </c>
      <c r="B249" s="106" t="s">
        <v>295</v>
      </c>
      <c r="C249" s="85"/>
      <c r="D249" s="83">
        <f>D250</f>
        <v>20000000</v>
      </c>
    </row>
    <row r="250" spans="1:4" ht="15">
      <c r="A250" s="88" t="s">
        <v>47</v>
      </c>
      <c r="B250" s="107" t="s">
        <v>295</v>
      </c>
      <c r="C250" s="86" t="s">
        <v>119</v>
      </c>
      <c r="D250" s="89">
        <f>D251</f>
        <v>20000000</v>
      </c>
    </row>
    <row r="251" spans="1:4" ht="15">
      <c r="A251" s="88" t="s">
        <v>121</v>
      </c>
      <c r="B251" s="107" t="s">
        <v>295</v>
      </c>
      <c r="C251" s="86" t="s">
        <v>120</v>
      </c>
      <c r="D251" s="90">
        <v>20000000</v>
      </c>
    </row>
    <row r="252" spans="1:4" ht="15">
      <c r="A252" s="91" t="s">
        <v>99</v>
      </c>
      <c r="B252" s="97" t="s">
        <v>129</v>
      </c>
      <c r="C252" s="86"/>
      <c r="D252" s="83">
        <f>D253</f>
        <v>1000000</v>
      </c>
    </row>
    <row r="253" spans="1:4" ht="15">
      <c r="A253" s="84" t="s">
        <v>99</v>
      </c>
      <c r="B253" s="97" t="s">
        <v>130</v>
      </c>
      <c r="C253" s="86"/>
      <c r="D253" s="83">
        <f>D254</f>
        <v>1000000</v>
      </c>
    </row>
    <row r="254" spans="1:4" ht="15">
      <c r="A254" s="91" t="s">
        <v>100</v>
      </c>
      <c r="B254" s="98" t="s">
        <v>130</v>
      </c>
      <c r="C254" s="86" t="s">
        <v>57</v>
      </c>
      <c r="D254" s="89">
        <f>D255</f>
        <v>1000000</v>
      </c>
    </row>
    <row r="255" spans="1:4" ht="15">
      <c r="A255" s="88" t="s">
        <v>254</v>
      </c>
      <c r="B255" s="98" t="s">
        <v>130</v>
      </c>
      <c r="C255" s="86" t="s">
        <v>253</v>
      </c>
      <c r="D255" s="90">
        <v>1000000</v>
      </c>
    </row>
    <row r="256" spans="1:4" ht="15">
      <c r="A256" s="88" t="s">
        <v>252</v>
      </c>
      <c r="B256" s="97" t="s">
        <v>127</v>
      </c>
      <c r="C256" s="97"/>
      <c r="D256" s="83">
        <f>D257</f>
        <v>1267554</v>
      </c>
    </row>
    <row r="257" spans="1:4" ht="28.5">
      <c r="A257" s="91" t="s">
        <v>60</v>
      </c>
      <c r="B257" s="97" t="s">
        <v>128</v>
      </c>
      <c r="C257" s="97"/>
      <c r="D257" s="83">
        <f>D258</f>
        <v>1267554</v>
      </c>
    </row>
    <row r="258" spans="1:4" ht="45">
      <c r="A258" s="100" t="s">
        <v>83</v>
      </c>
      <c r="B258" s="98" t="s">
        <v>128</v>
      </c>
      <c r="C258" s="98" t="s">
        <v>52</v>
      </c>
      <c r="D258" s="89">
        <f>D259</f>
        <v>1267554</v>
      </c>
    </row>
    <row r="259" spans="1:4" ht="15">
      <c r="A259" s="103" t="s">
        <v>78</v>
      </c>
      <c r="B259" s="98" t="s">
        <v>128</v>
      </c>
      <c r="C259" s="98" t="s">
        <v>54</v>
      </c>
      <c r="D259" s="90">
        <v>1267554</v>
      </c>
    </row>
    <row r="260" spans="1:4" ht="45">
      <c r="A260" s="84" t="s">
        <v>50</v>
      </c>
      <c r="B260" s="97" t="s">
        <v>123</v>
      </c>
      <c r="C260" s="97"/>
      <c r="D260" s="83">
        <f>D261</f>
        <v>1931004</v>
      </c>
    </row>
    <row r="261" spans="1:4" ht="20.25" customHeight="1">
      <c r="A261" s="91" t="s">
        <v>9</v>
      </c>
      <c r="B261" s="97" t="s">
        <v>123</v>
      </c>
      <c r="C261" s="97"/>
      <c r="D261" s="83">
        <f>D262</f>
        <v>1931004</v>
      </c>
    </row>
    <row r="262" spans="1:4" ht="27.75" customHeight="1">
      <c r="A262" s="88" t="s">
        <v>63</v>
      </c>
      <c r="B262" s="98" t="s">
        <v>123</v>
      </c>
      <c r="C262" s="98" t="s">
        <v>52</v>
      </c>
      <c r="D262" s="89">
        <f>D263</f>
        <v>1931004</v>
      </c>
    </row>
    <row r="263" spans="1:4" ht="27.75" customHeight="1">
      <c r="A263" s="88" t="s">
        <v>64</v>
      </c>
      <c r="B263" s="98" t="s">
        <v>123</v>
      </c>
      <c r="C263" s="98" t="s">
        <v>54</v>
      </c>
      <c r="D263" s="90">
        <v>1931004</v>
      </c>
    </row>
    <row r="264" spans="1:4" ht="30">
      <c r="A264" s="84" t="s">
        <v>85</v>
      </c>
      <c r="B264" s="97" t="s">
        <v>146</v>
      </c>
      <c r="C264" s="86" t="s">
        <v>76</v>
      </c>
      <c r="D264" s="83">
        <f>D265</f>
        <v>343158</v>
      </c>
    </row>
    <row r="265" spans="1:4" ht="14.25">
      <c r="A265" s="94" t="s">
        <v>75</v>
      </c>
      <c r="B265" s="106" t="s">
        <v>147</v>
      </c>
      <c r="C265" s="85" t="s">
        <v>76</v>
      </c>
      <c r="D265" s="83">
        <f>D266</f>
        <v>343158</v>
      </c>
    </row>
    <row r="266" spans="1:4" ht="28.5">
      <c r="A266" s="94" t="s">
        <v>20</v>
      </c>
      <c r="B266" s="106" t="s">
        <v>148</v>
      </c>
      <c r="C266" s="85" t="s">
        <v>76</v>
      </c>
      <c r="D266" s="83">
        <f>D267+D269</f>
        <v>343158</v>
      </c>
    </row>
    <row r="267" spans="1:4" ht="45">
      <c r="A267" s="96" t="s">
        <v>83</v>
      </c>
      <c r="B267" s="107" t="s">
        <v>148</v>
      </c>
      <c r="C267" s="98" t="s">
        <v>52</v>
      </c>
      <c r="D267" s="89">
        <f>D268</f>
        <v>308342</v>
      </c>
    </row>
    <row r="268" spans="1:4" ht="15">
      <c r="A268" s="96" t="s">
        <v>90</v>
      </c>
      <c r="B268" s="107" t="s">
        <v>148</v>
      </c>
      <c r="C268" s="98" t="s">
        <v>54</v>
      </c>
      <c r="D268" s="90">
        <v>308342</v>
      </c>
    </row>
    <row r="269" spans="1:4" ht="15">
      <c r="A269" s="88" t="s">
        <v>63</v>
      </c>
      <c r="B269" s="107" t="s">
        <v>148</v>
      </c>
      <c r="C269" s="98" t="s">
        <v>55</v>
      </c>
      <c r="D269" s="89">
        <f>D270</f>
        <v>34816</v>
      </c>
    </row>
    <row r="270" spans="1:4" ht="30">
      <c r="A270" s="88" t="s">
        <v>64</v>
      </c>
      <c r="B270" s="107" t="s">
        <v>148</v>
      </c>
      <c r="C270" s="98" t="s">
        <v>56</v>
      </c>
      <c r="D270" s="90">
        <v>34816</v>
      </c>
    </row>
    <row r="272" ht="15">
      <c r="A272" s="75"/>
    </row>
  </sheetData>
  <sheetProtection/>
  <mergeCells count="1">
    <mergeCell ref="A8:D8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61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75.57421875" style="19" customWidth="1"/>
    <col min="2" max="2" width="16.140625" style="19" customWidth="1"/>
    <col min="3" max="3" width="14.421875" style="20" customWidth="1"/>
    <col min="4" max="4" width="17.28125" style="19" customWidth="1"/>
    <col min="5" max="5" width="17.57421875" style="19" customWidth="1"/>
    <col min="6" max="6" width="9.140625" style="19" customWidth="1"/>
    <col min="7" max="7" width="10.00390625" style="19" bestFit="1" customWidth="1"/>
    <col min="8" max="9" width="11.7109375" style="19" bestFit="1" customWidth="1"/>
    <col min="10" max="238" width="9.140625" style="19" customWidth="1"/>
    <col min="239" max="239" width="37.7109375" style="19" customWidth="1"/>
    <col min="240" max="240" width="7.57421875" style="19" customWidth="1"/>
    <col min="241" max="242" width="9.00390625" style="19" customWidth="1"/>
    <col min="243" max="243" width="6.421875" style="19" customWidth="1"/>
    <col min="244" max="244" width="9.28125" style="19" customWidth="1"/>
    <col min="245" max="245" width="11.00390625" style="19" customWidth="1"/>
    <col min="246" max="246" width="9.8515625" style="19" customWidth="1"/>
    <col min="247" max="249" width="0" style="19" hidden="1" customWidth="1"/>
    <col min="250" max="16384" width="9.140625" style="19" customWidth="1"/>
  </cols>
  <sheetData>
    <row r="1" spans="1:4" ht="15">
      <c r="A1" s="75"/>
      <c r="B1" s="75" t="s">
        <v>327</v>
      </c>
      <c r="C1" s="75"/>
      <c r="D1" s="75"/>
    </row>
    <row r="2" spans="1:4" ht="15">
      <c r="A2" s="75"/>
      <c r="B2" s="75" t="s">
        <v>243</v>
      </c>
      <c r="C2" s="75"/>
      <c r="D2" s="75"/>
    </row>
    <row r="3" spans="1:4" ht="15">
      <c r="A3" s="75" t="s">
        <v>246</v>
      </c>
      <c r="B3" s="75" t="s">
        <v>247</v>
      </c>
      <c r="C3" s="75"/>
      <c r="D3" s="75"/>
    </row>
    <row r="4" spans="1:4" ht="15">
      <c r="A4" s="75"/>
      <c r="B4" s="75" t="s">
        <v>245</v>
      </c>
      <c r="C4" s="75"/>
      <c r="D4" s="75"/>
    </row>
    <row r="5" spans="1:4" ht="15">
      <c r="A5" s="75"/>
      <c r="B5" s="75" t="s">
        <v>369</v>
      </c>
      <c r="C5" s="75"/>
      <c r="D5" s="75"/>
    </row>
    <row r="6" spans="1:4" ht="12" customHeight="1">
      <c r="A6" s="75"/>
      <c r="B6" s="76"/>
      <c r="C6" s="76"/>
      <c r="D6" s="75"/>
    </row>
    <row r="7" spans="1:5" s="58" customFormat="1" ht="47.25" customHeight="1">
      <c r="A7" s="118" t="s">
        <v>347</v>
      </c>
      <c r="B7" s="118"/>
      <c r="C7" s="118"/>
      <c r="D7" s="118"/>
      <c r="E7" s="118"/>
    </row>
    <row r="8" spans="1:5" ht="12.75" customHeight="1">
      <c r="A8" s="75"/>
      <c r="B8" s="78"/>
      <c r="C8" s="76"/>
      <c r="D8" s="75"/>
      <c r="E8" s="110" t="s">
        <v>93</v>
      </c>
    </row>
    <row r="9" spans="1:5" s="114" customFormat="1" ht="45" customHeight="1">
      <c r="A9" s="112" t="s">
        <v>0</v>
      </c>
      <c r="B9" s="113" t="s">
        <v>2</v>
      </c>
      <c r="C9" s="113" t="s">
        <v>3</v>
      </c>
      <c r="D9" s="113" t="s">
        <v>328</v>
      </c>
      <c r="E9" s="113" t="s">
        <v>348</v>
      </c>
    </row>
    <row r="10" spans="1:5" ht="13.5" customHeight="1">
      <c r="A10" s="79">
        <v>1</v>
      </c>
      <c r="B10" s="79">
        <v>2</v>
      </c>
      <c r="C10" s="79">
        <v>3</v>
      </c>
      <c r="D10" s="79">
        <v>4</v>
      </c>
      <c r="E10" s="79">
        <v>5</v>
      </c>
    </row>
    <row r="11" spans="1:9" ht="14.25">
      <c r="A11" s="81" t="s">
        <v>4</v>
      </c>
      <c r="B11" s="82"/>
      <c r="C11" s="82"/>
      <c r="D11" s="83">
        <f>D13+D37+D47+D77+D92+D107+D138+D146+D151+D165+D181+D186+D194+D219+D230+D245+D249+D253+D261</f>
        <v>148785296.77</v>
      </c>
      <c r="E11" s="83">
        <f>E13+E37+E47+E77+E92+E107+E138+E146+E151+E165+E181+E186+E194+E219+E230+E245+E249+E253+E261</f>
        <v>151712881.03</v>
      </c>
      <c r="H11" s="63"/>
      <c r="I11" s="63"/>
    </row>
    <row r="12" spans="1:5" ht="9" customHeight="1">
      <c r="A12" s="81"/>
      <c r="B12" s="82"/>
      <c r="C12" s="82"/>
      <c r="D12" s="83"/>
      <c r="E12" s="83"/>
    </row>
    <row r="13" spans="1:5" ht="28.5" customHeight="1">
      <c r="A13" s="84" t="s">
        <v>228</v>
      </c>
      <c r="B13" s="85" t="s">
        <v>189</v>
      </c>
      <c r="C13" s="86"/>
      <c r="D13" s="83">
        <f>D14+D27</f>
        <v>2870000</v>
      </c>
      <c r="E13" s="83">
        <f>E14+E27</f>
        <v>2870000</v>
      </c>
    </row>
    <row r="14" spans="1:5" ht="30">
      <c r="A14" s="84" t="s">
        <v>286</v>
      </c>
      <c r="B14" s="85" t="s">
        <v>190</v>
      </c>
      <c r="C14" s="86"/>
      <c r="D14" s="83">
        <f>+D15</f>
        <v>347000</v>
      </c>
      <c r="E14" s="83">
        <f>+E15</f>
        <v>347000</v>
      </c>
    </row>
    <row r="15" spans="1:5" ht="29.25">
      <c r="A15" s="87" t="s">
        <v>196</v>
      </c>
      <c r="B15" s="85" t="s">
        <v>191</v>
      </c>
      <c r="C15" s="86"/>
      <c r="D15" s="83">
        <f>D16+D21+D24</f>
        <v>347000</v>
      </c>
      <c r="E15" s="83">
        <f>E16+E21+E24</f>
        <v>347000</v>
      </c>
    </row>
    <row r="16" spans="1:5" ht="29.25">
      <c r="A16" s="87" t="s">
        <v>285</v>
      </c>
      <c r="B16" s="85" t="s">
        <v>279</v>
      </c>
      <c r="C16" s="86"/>
      <c r="D16" s="83">
        <f>D17+D19</f>
        <v>82000</v>
      </c>
      <c r="E16" s="83">
        <f>E17+E19</f>
        <v>82000</v>
      </c>
    </row>
    <row r="17" spans="1:5" ht="15">
      <c r="A17" s="88" t="s">
        <v>63</v>
      </c>
      <c r="B17" s="86" t="s">
        <v>279</v>
      </c>
      <c r="C17" s="86" t="s">
        <v>55</v>
      </c>
      <c r="D17" s="89">
        <f aca="true" t="shared" si="0" ref="D17:E19">D18</f>
        <v>10000</v>
      </c>
      <c r="E17" s="89">
        <f t="shared" si="0"/>
        <v>10000</v>
      </c>
    </row>
    <row r="18" spans="1:5" ht="30">
      <c r="A18" s="88" t="s">
        <v>64</v>
      </c>
      <c r="B18" s="86" t="s">
        <v>279</v>
      </c>
      <c r="C18" s="86" t="s">
        <v>56</v>
      </c>
      <c r="D18" s="90">
        <v>10000</v>
      </c>
      <c r="E18" s="90">
        <v>10000</v>
      </c>
    </row>
    <row r="19" spans="1:5" ht="15">
      <c r="A19" s="92" t="s">
        <v>96</v>
      </c>
      <c r="B19" s="86" t="s">
        <v>279</v>
      </c>
      <c r="C19" s="86" t="s">
        <v>95</v>
      </c>
      <c r="D19" s="89">
        <f t="shared" si="0"/>
        <v>72000</v>
      </c>
      <c r="E19" s="89">
        <f t="shared" si="0"/>
        <v>72000</v>
      </c>
    </row>
    <row r="20" spans="1:5" ht="15">
      <c r="A20" s="92" t="s">
        <v>97</v>
      </c>
      <c r="B20" s="86" t="s">
        <v>279</v>
      </c>
      <c r="C20" s="86" t="s">
        <v>94</v>
      </c>
      <c r="D20" s="90">
        <v>72000</v>
      </c>
      <c r="E20" s="90">
        <v>72000</v>
      </c>
    </row>
    <row r="21" spans="1:5" ht="15.75" customHeight="1">
      <c r="A21" s="87" t="s">
        <v>197</v>
      </c>
      <c r="B21" s="85" t="s">
        <v>280</v>
      </c>
      <c r="C21" s="85"/>
      <c r="D21" s="83">
        <f>D22</f>
        <v>245000</v>
      </c>
      <c r="E21" s="83">
        <f>E22</f>
        <v>245000</v>
      </c>
    </row>
    <row r="22" spans="1:5" ht="15">
      <c r="A22" s="88" t="s">
        <v>63</v>
      </c>
      <c r="B22" s="86" t="s">
        <v>280</v>
      </c>
      <c r="C22" s="86" t="s">
        <v>55</v>
      </c>
      <c r="D22" s="89">
        <f>D23</f>
        <v>245000</v>
      </c>
      <c r="E22" s="89">
        <f>E23</f>
        <v>245000</v>
      </c>
    </row>
    <row r="23" spans="1:5" ht="30">
      <c r="A23" s="88" t="s">
        <v>64</v>
      </c>
      <c r="B23" s="86" t="s">
        <v>280</v>
      </c>
      <c r="C23" s="86" t="s">
        <v>56</v>
      </c>
      <c r="D23" s="90">
        <v>245000</v>
      </c>
      <c r="E23" s="90">
        <v>245000</v>
      </c>
    </row>
    <row r="24" spans="1:5" ht="90">
      <c r="A24" s="95" t="s">
        <v>198</v>
      </c>
      <c r="B24" s="85" t="s">
        <v>290</v>
      </c>
      <c r="C24" s="85"/>
      <c r="D24" s="83">
        <f>D25</f>
        <v>20000</v>
      </c>
      <c r="E24" s="83">
        <f>E25</f>
        <v>20000</v>
      </c>
    </row>
    <row r="25" spans="1:5" ht="15">
      <c r="A25" s="88" t="s">
        <v>47</v>
      </c>
      <c r="B25" s="86" t="s">
        <v>290</v>
      </c>
      <c r="C25" s="86" t="s">
        <v>119</v>
      </c>
      <c r="D25" s="89">
        <f>D26</f>
        <v>20000</v>
      </c>
      <c r="E25" s="89">
        <f>E26</f>
        <v>20000</v>
      </c>
    </row>
    <row r="26" spans="1:5" ht="15">
      <c r="A26" s="88" t="s">
        <v>121</v>
      </c>
      <c r="B26" s="86" t="s">
        <v>290</v>
      </c>
      <c r="C26" s="86" t="s">
        <v>120</v>
      </c>
      <c r="D26" s="90">
        <v>20000</v>
      </c>
      <c r="E26" s="90">
        <v>20000</v>
      </c>
    </row>
    <row r="27" spans="1:5" ht="30">
      <c r="A27" s="84" t="s">
        <v>192</v>
      </c>
      <c r="B27" s="85" t="s">
        <v>193</v>
      </c>
      <c r="C27" s="86"/>
      <c r="D27" s="83">
        <f>D28</f>
        <v>2523000</v>
      </c>
      <c r="E27" s="83">
        <f>E28</f>
        <v>2523000</v>
      </c>
    </row>
    <row r="28" spans="1:5" ht="28.5">
      <c r="A28" s="91" t="s">
        <v>194</v>
      </c>
      <c r="B28" s="85" t="s">
        <v>223</v>
      </c>
      <c r="C28" s="86"/>
      <c r="D28" s="83">
        <f>D29+D34</f>
        <v>2523000</v>
      </c>
      <c r="E28" s="83">
        <f>E29+E34</f>
        <v>2523000</v>
      </c>
    </row>
    <row r="29" spans="1:5" ht="15">
      <c r="A29" s="87" t="s">
        <v>195</v>
      </c>
      <c r="B29" s="85" t="s">
        <v>281</v>
      </c>
      <c r="C29" s="86"/>
      <c r="D29" s="83">
        <f>D30+D32</f>
        <v>523000</v>
      </c>
      <c r="E29" s="83">
        <f>E30+E32</f>
        <v>523000</v>
      </c>
    </row>
    <row r="30" spans="1:5" ht="15">
      <c r="A30" s="88" t="s">
        <v>63</v>
      </c>
      <c r="B30" s="86" t="s">
        <v>281</v>
      </c>
      <c r="C30" s="86" t="s">
        <v>55</v>
      </c>
      <c r="D30" s="89">
        <f>D31</f>
        <v>352000</v>
      </c>
      <c r="E30" s="89">
        <f>E31</f>
        <v>352000</v>
      </c>
    </row>
    <row r="31" spans="1:5" ht="30">
      <c r="A31" s="88" t="s">
        <v>64</v>
      </c>
      <c r="B31" s="86" t="s">
        <v>281</v>
      </c>
      <c r="C31" s="86" t="s">
        <v>56</v>
      </c>
      <c r="D31" s="90">
        <v>352000</v>
      </c>
      <c r="E31" s="90">
        <v>352000</v>
      </c>
    </row>
    <row r="32" spans="1:5" ht="15">
      <c r="A32" s="92" t="s">
        <v>96</v>
      </c>
      <c r="B32" s="86" t="s">
        <v>281</v>
      </c>
      <c r="C32" s="86" t="s">
        <v>95</v>
      </c>
      <c r="D32" s="89">
        <f>D33</f>
        <v>171000</v>
      </c>
      <c r="E32" s="89">
        <f>E33</f>
        <v>171000</v>
      </c>
    </row>
    <row r="33" spans="1:5" ht="15">
      <c r="A33" s="92" t="s">
        <v>97</v>
      </c>
      <c r="B33" s="86" t="s">
        <v>281</v>
      </c>
      <c r="C33" s="86" t="s">
        <v>94</v>
      </c>
      <c r="D33" s="90">
        <v>171000</v>
      </c>
      <c r="E33" s="90">
        <v>171000</v>
      </c>
    </row>
    <row r="34" spans="1:5" ht="14.25">
      <c r="A34" s="91" t="s">
        <v>205</v>
      </c>
      <c r="B34" s="85" t="s">
        <v>282</v>
      </c>
      <c r="C34" s="85"/>
      <c r="D34" s="83">
        <f>D35</f>
        <v>2000000</v>
      </c>
      <c r="E34" s="83">
        <f>E35</f>
        <v>2000000</v>
      </c>
    </row>
    <row r="35" spans="1:5" ht="15">
      <c r="A35" s="88" t="s">
        <v>63</v>
      </c>
      <c r="B35" s="86" t="s">
        <v>282</v>
      </c>
      <c r="C35" s="86" t="s">
        <v>55</v>
      </c>
      <c r="D35" s="89">
        <f>D36</f>
        <v>2000000</v>
      </c>
      <c r="E35" s="89">
        <f>E36</f>
        <v>2000000</v>
      </c>
    </row>
    <row r="36" spans="1:5" ht="30">
      <c r="A36" s="88" t="s">
        <v>64</v>
      </c>
      <c r="B36" s="86" t="s">
        <v>282</v>
      </c>
      <c r="C36" s="86" t="s">
        <v>56</v>
      </c>
      <c r="D36" s="90">
        <v>2000000</v>
      </c>
      <c r="E36" s="90">
        <v>2000000</v>
      </c>
    </row>
    <row r="37" spans="1:5" ht="30">
      <c r="A37" s="84" t="s">
        <v>67</v>
      </c>
      <c r="B37" s="97" t="s">
        <v>135</v>
      </c>
      <c r="C37" s="98"/>
      <c r="D37" s="83">
        <f>D38</f>
        <v>9250178</v>
      </c>
      <c r="E37" s="83">
        <f>E38</f>
        <v>9612186</v>
      </c>
    </row>
    <row r="38" spans="1:5" ht="28.5">
      <c r="A38" s="99" t="s">
        <v>134</v>
      </c>
      <c r="B38" s="97" t="s">
        <v>136</v>
      </c>
      <c r="C38" s="98"/>
      <c r="D38" s="83">
        <f>D39+D44</f>
        <v>9250178</v>
      </c>
      <c r="E38" s="83">
        <f>E39+E44</f>
        <v>9612186</v>
      </c>
    </row>
    <row r="39" spans="1:5" ht="28.5">
      <c r="A39" s="99" t="s">
        <v>84</v>
      </c>
      <c r="B39" s="97" t="s">
        <v>137</v>
      </c>
      <c r="C39" s="97"/>
      <c r="D39" s="83">
        <f>D40+D42</f>
        <v>9100178</v>
      </c>
      <c r="E39" s="83">
        <f>E40+E42</f>
        <v>9462186</v>
      </c>
    </row>
    <row r="40" spans="1:5" ht="45">
      <c r="A40" s="100" t="s">
        <v>83</v>
      </c>
      <c r="B40" s="98" t="s">
        <v>137</v>
      </c>
      <c r="C40" s="98" t="s">
        <v>52</v>
      </c>
      <c r="D40" s="89">
        <f>D41</f>
        <v>9050178</v>
      </c>
      <c r="E40" s="89">
        <f>E41</f>
        <v>9412186</v>
      </c>
    </row>
    <row r="41" spans="1:5" ht="15">
      <c r="A41" s="100" t="s">
        <v>53</v>
      </c>
      <c r="B41" s="98" t="s">
        <v>137</v>
      </c>
      <c r="C41" s="98" t="s">
        <v>54</v>
      </c>
      <c r="D41" s="90">
        <v>9050178</v>
      </c>
      <c r="E41" s="90">
        <v>9412186</v>
      </c>
    </row>
    <row r="42" spans="1:5" ht="15">
      <c r="A42" s="88" t="s">
        <v>63</v>
      </c>
      <c r="B42" s="98" t="s">
        <v>137</v>
      </c>
      <c r="C42" s="98" t="s">
        <v>55</v>
      </c>
      <c r="D42" s="89">
        <f>D43</f>
        <v>50000</v>
      </c>
      <c r="E42" s="89">
        <f>E43</f>
        <v>50000</v>
      </c>
    </row>
    <row r="43" spans="1:5" ht="30">
      <c r="A43" s="88" t="s">
        <v>64</v>
      </c>
      <c r="B43" s="98" t="s">
        <v>137</v>
      </c>
      <c r="C43" s="98" t="s">
        <v>56</v>
      </c>
      <c r="D43" s="90">
        <v>50000</v>
      </c>
      <c r="E43" s="90">
        <v>50000</v>
      </c>
    </row>
    <row r="44" spans="1:5" ht="35.25" customHeight="1">
      <c r="A44" s="101" t="s">
        <v>139</v>
      </c>
      <c r="B44" s="97" t="s">
        <v>138</v>
      </c>
      <c r="C44" s="97" t="s">
        <v>55</v>
      </c>
      <c r="D44" s="83">
        <f>D45</f>
        <v>150000</v>
      </c>
      <c r="E44" s="83">
        <f>E45</f>
        <v>150000</v>
      </c>
    </row>
    <row r="45" spans="1:5" ht="15">
      <c r="A45" s="88" t="s">
        <v>63</v>
      </c>
      <c r="B45" s="98" t="s">
        <v>138</v>
      </c>
      <c r="C45" s="98" t="s">
        <v>55</v>
      </c>
      <c r="D45" s="89">
        <f>D46</f>
        <v>150000</v>
      </c>
      <c r="E45" s="89">
        <f>E46</f>
        <v>150000</v>
      </c>
    </row>
    <row r="46" spans="1:5" ht="30">
      <c r="A46" s="88" t="s">
        <v>64</v>
      </c>
      <c r="B46" s="98" t="s">
        <v>138</v>
      </c>
      <c r="C46" s="98" t="s">
        <v>56</v>
      </c>
      <c r="D46" s="90">
        <v>150000</v>
      </c>
      <c r="E46" s="90">
        <v>150000</v>
      </c>
    </row>
    <row r="47" spans="1:5" ht="45">
      <c r="A47" s="84" t="s">
        <v>332</v>
      </c>
      <c r="B47" s="97" t="s">
        <v>132</v>
      </c>
      <c r="C47" s="98"/>
      <c r="D47" s="83">
        <f>D48</f>
        <v>4275760</v>
      </c>
      <c r="E47" s="83">
        <f>E48</f>
        <v>4375993</v>
      </c>
    </row>
    <row r="48" spans="1:5" ht="29.25">
      <c r="A48" s="87" t="s">
        <v>131</v>
      </c>
      <c r="B48" s="97" t="s">
        <v>133</v>
      </c>
      <c r="C48" s="98"/>
      <c r="D48" s="83">
        <f>D49+D52+D55+D58+D61+D66+D69+D74</f>
        <v>4275760</v>
      </c>
      <c r="E48" s="83">
        <f>E49+E52+E55+E58+E61+E66+E69+E74</f>
        <v>4375993</v>
      </c>
    </row>
    <row r="49" spans="1:5" ht="14.25">
      <c r="A49" s="87" t="s">
        <v>61</v>
      </c>
      <c r="B49" s="97" t="s">
        <v>222</v>
      </c>
      <c r="C49" s="97"/>
      <c r="D49" s="83">
        <f>D50</f>
        <v>400000</v>
      </c>
      <c r="E49" s="83">
        <f>E50</f>
        <v>400000</v>
      </c>
    </row>
    <row r="50" spans="1:5" ht="15">
      <c r="A50" s="102" t="s">
        <v>47</v>
      </c>
      <c r="B50" s="98" t="s">
        <v>222</v>
      </c>
      <c r="C50" s="98">
        <v>800</v>
      </c>
      <c r="D50" s="89">
        <f>D51</f>
        <v>400000</v>
      </c>
      <c r="E50" s="89">
        <f>E51</f>
        <v>400000</v>
      </c>
    </row>
    <row r="51" spans="1:5" ht="15">
      <c r="A51" s="102" t="s">
        <v>62</v>
      </c>
      <c r="B51" s="98" t="s">
        <v>222</v>
      </c>
      <c r="C51" s="98">
        <v>870</v>
      </c>
      <c r="D51" s="90">
        <v>400000</v>
      </c>
      <c r="E51" s="90">
        <v>400000</v>
      </c>
    </row>
    <row r="52" spans="1:5" ht="15">
      <c r="A52" s="87" t="s">
        <v>110</v>
      </c>
      <c r="B52" s="85" t="s">
        <v>149</v>
      </c>
      <c r="C52" s="86"/>
      <c r="D52" s="83">
        <f>D53</f>
        <v>50000</v>
      </c>
      <c r="E52" s="83">
        <f>E53</f>
        <v>50000</v>
      </c>
    </row>
    <row r="53" spans="1:5" ht="15">
      <c r="A53" s="88" t="s">
        <v>63</v>
      </c>
      <c r="B53" s="86" t="s">
        <v>149</v>
      </c>
      <c r="C53" s="86" t="s">
        <v>55</v>
      </c>
      <c r="D53" s="89">
        <f>D54</f>
        <v>50000</v>
      </c>
      <c r="E53" s="89">
        <f>E54</f>
        <v>50000</v>
      </c>
    </row>
    <row r="54" spans="1:5" ht="30">
      <c r="A54" s="88" t="s">
        <v>64</v>
      </c>
      <c r="B54" s="86" t="s">
        <v>149</v>
      </c>
      <c r="C54" s="86" t="s">
        <v>56</v>
      </c>
      <c r="D54" s="90">
        <v>50000</v>
      </c>
      <c r="E54" s="90">
        <v>50000</v>
      </c>
    </row>
    <row r="55" spans="1:5" ht="28.5">
      <c r="A55" s="91" t="s">
        <v>239</v>
      </c>
      <c r="B55" s="85" t="s">
        <v>232</v>
      </c>
      <c r="C55" s="86"/>
      <c r="D55" s="83">
        <f>D56</f>
        <v>50000</v>
      </c>
      <c r="E55" s="83">
        <f>E56</f>
        <v>50000</v>
      </c>
    </row>
    <row r="56" spans="1:5" ht="15">
      <c r="A56" s="88" t="s">
        <v>63</v>
      </c>
      <c r="B56" s="86" t="s">
        <v>232</v>
      </c>
      <c r="C56" s="86" t="s">
        <v>55</v>
      </c>
      <c r="D56" s="89">
        <f>D57</f>
        <v>50000</v>
      </c>
      <c r="E56" s="89">
        <f>E57</f>
        <v>50000</v>
      </c>
    </row>
    <row r="57" spans="1:5" ht="30">
      <c r="A57" s="88" t="s">
        <v>64</v>
      </c>
      <c r="B57" s="86" t="s">
        <v>232</v>
      </c>
      <c r="C57" s="86" t="s">
        <v>56</v>
      </c>
      <c r="D57" s="90">
        <v>50000</v>
      </c>
      <c r="E57" s="90">
        <v>50000</v>
      </c>
    </row>
    <row r="58" spans="1:5" ht="14.25">
      <c r="A58" s="91" t="s">
        <v>151</v>
      </c>
      <c r="B58" s="85" t="s">
        <v>150</v>
      </c>
      <c r="C58" s="85"/>
      <c r="D58" s="83">
        <f>D59</f>
        <v>1861724</v>
      </c>
      <c r="E58" s="83">
        <f>E59</f>
        <v>1936457</v>
      </c>
    </row>
    <row r="59" spans="1:5" ht="45">
      <c r="A59" s="96" t="s">
        <v>83</v>
      </c>
      <c r="B59" s="86" t="s">
        <v>150</v>
      </c>
      <c r="C59" s="93">
        <v>100</v>
      </c>
      <c r="D59" s="89">
        <f>D60</f>
        <v>1861724</v>
      </c>
      <c r="E59" s="89">
        <f>E60</f>
        <v>1936457</v>
      </c>
    </row>
    <row r="60" spans="1:5" ht="15">
      <c r="A60" s="96" t="s">
        <v>90</v>
      </c>
      <c r="B60" s="86" t="s">
        <v>150</v>
      </c>
      <c r="C60" s="93">
        <v>120</v>
      </c>
      <c r="D60" s="90">
        <v>1861724</v>
      </c>
      <c r="E60" s="90">
        <v>1936457</v>
      </c>
    </row>
    <row r="61" spans="1:5" ht="14.25">
      <c r="A61" s="91" t="s">
        <v>152</v>
      </c>
      <c r="B61" s="85" t="s">
        <v>206</v>
      </c>
      <c r="C61" s="85"/>
      <c r="D61" s="83">
        <f>D62+D64</f>
        <v>245000</v>
      </c>
      <c r="E61" s="83">
        <f>E62+E64</f>
        <v>250000</v>
      </c>
    </row>
    <row r="62" spans="1:5" ht="45">
      <c r="A62" s="96" t="s">
        <v>83</v>
      </c>
      <c r="B62" s="86" t="s">
        <v>206</v>
      </c>
      <c r="C62" s="93">
        <v>100</v>
      </c>
      <c r="D62" s="89">
        <f>D63</f>
        <v>190000</v>
      </c>
      <c r="E62" s="89">
        <f>E63</f>
        <v>195000</v>
      </c>
    </row>
    <row r="63" spans="1:5" ht="15">
      <c r="A63" s="96" t="s">
        <v>90</v>
      </c>
      <c r="B63" s="86" t="s">
        <v>206</v>
      </c>
      <c r="C63" s="93">
        <v>120</v>
      </c>
      <c r="D63" s="90">
        <v>190000</v>
      </c>
      <c r="E63" s="90">
        <v>195000</v>
      </c>
    </row>
    <row r="64" spans="1:5" ht="15">
      <c r="A64" s="88" t="s">
        <v>63</v>
      </c>
      <c r="B64" s="86" t="s">
        <v>206</v>
      </c>
      <c r="C64" s="86" t="s">
        <v>55</v>
      </c>
      <c r="D64" s="89">
        <f>D65</f>
        <v>55000</v>
      </c>
      <c r="E64" s="89">
        <f>E65</f>
        <v>55000</v>
      </c>
    </row>
    <row r="65" spans="1:5" ht="30">
      <c r="A65" s="88" t="s">
        <v>64</v>
      </c>
      <c r="B65" s="86" t="s">
        <v>206</v>
      </c>
      <c r="C65" s="86" t="s">
        <v>56</v>
      </c>
      <c r="D65" s="90">
        <v>55000</v>
      </c>
      <c r="E65" s="90">
        <v>55000</v>
      </c>
    </row>
    <row r="66" spans="1:5" ht="28.5">
      <c r="A66" s="91" t="s">
        <v>155</v>
      </c>
      <c r="B66" s="85" t="s">
        <v>156</v>
      </c>
      <c r="C66" s="85"/>
      <c r="D66" s="83">
        <f>D67</f>
        <v>430000</v>
      </c>
      <c r="E66" s="83">
        <f>E67</f>
        <v>450000</v>
      </c>
    </row>
    <row r="67" spans="1:5" ht="15">
      <c r="A67" s="88" t="s">
        <v>63</v>
      </c>
      <c r="B67" s="86" t="s">
        <v>156</v>
      </c>
      <c r="C67" s="86" t="s">
        <v>55</v>
      </c>
      <c r="D67" s="89">
        <f>D68</f>
        <v>430000</v>
      </c>
      <c r="E67" s="89">
        <f>E68</f>
        <v>450000</v>
      </c>
    </row>
    <row r="68" spans="1:5" ht="30">
      <c r="A68" s="88" t="s">
        <v>64</v>
      </c>
      <c r="B68" s="86" t="s">
        <v>156</v>
      </c>
      <c r="C68" s="86" t="s">
        <v>56</v>
      </c>
      <c r="D68" s="90">
        <v>430000</v>
      </c>
      <c r="E68" s="90">
        <v>450000</v>
      </c>
    </row>
    <row r="69" spans="1:5" ht="29.25">
      <c r="A69" s="87" t="s">
        <v>86</v>
      </c>
      <c r="B69" s="85" t="s">
        <v>158</v>
      </c>
      <c r="C69" s="93"/>
      <c r="D69" s="83">
        <f>D70+D72</f>
        <v>873528</v>
      </c>
      <c r="E69" s="83">
        <f>E70+E72</f>
        <v>874028</v>
      </c>
    </row>
    <row r="70" spans="1:5" ht="45">
      <c r="A70" s="96" t="s">
        <v>83</v>
      </c>
      <c r="B70" s="86" t="s">
        <v>158</v>
      </c>
      <c r="C70" s="93">
        <v>100</v>
      </c>
      <c r="D70" s="89">
        <f>D71</f>
        <v>539028</v>
      </c>
      <c r="E70" s="89">
        <f>E71</f>
        <v>539028</v>
      </c>
    </row>
    <row r="71" spans="1:5" ht="15">
      <c r="A71" s="96" t="s">
        <v>90</v>
      </c>
      <c r="B71" s="86" t="s">
        <v>158</v>
      </c>
      <c r="C71" s="93">
        <v>120</v>
      </c>
      <c r="D71" s="90">
        <v>539028</v>
      </c>
      <c r="E71" s="90">
        <v>539028</v>
      </c>
    </row>
    <row r="72" spans="1:5" ht="15">
      <c r="A72" s="88" t="s">
        <v>63</v>
      </c>
      <c r="B72" s="86" t="s">
        <v>158</v>
      </c>
      <c r="C72" s="86" t="s">
        <v>55</v>
      </c>
      <c r="D72" s="89">
        <f>D73</f>
        <v>334500</v>
      </c>
      <c r="E72" s="89">
        <f>E73</f>
        <v>335000</v>
      </c>
    </row>
    <row r="73" spans="1:5" ht="30">
      <c r="A73" s="88" t="s">
        <v>64</v>
      </c>
      <c r="B73" s="86" t="s">
        <v>158</v>
      </c>
      <c r="C73" s="86" t="s">
        <v>56</v>
      </c>
      <c r="D73" s="90">
        <v>334500</v>
      </c>
      <c r="E73" s="90">
        <v>335000</v>
      </c>
    </row>
    <row r="74" spans="1:5" ht="28.5">
      <c r="A74" s="91" t="s">
        <v>153</v>
      </c>
      <c r="B74" s="85" t="s">
        <v>154</v>
      </c>
      <c r="C74" s="85"/>
      <c r="D74" s="83">
        <f>D75</f>
        <v>365508</v>
      </c>
      <c r="E74" s="83">
        <f>E75</f>
        <v>365508</v>
      </c>
    </row>
    <row r="75" spans="1:5" ht="45">
      <c r="A75" s="96" t="s">
        <v>83</v>
      </c>
      <c r="B75" s="86" t="s">
        <v>154</v>
      </c>
      <c r="C75" s="93">
        <v>100</v>
      </c>
      <c r="D75" s="89">
        <f>D76</f>
        <v>365508</v>
      </c>
      <c r="E75" s="89">
        <f>E76</f>
        <v>365508</v>
      </c>
    </row>
    <row r="76" spans="1:5" ht="15">
      <c r="A76" s="96" t="s">
        <v>90</v>
      </c>
      <c r="B76" s="86" t="s">
        <v>154</v>
      </c>
      <c r="C76" s="93">
        <v>120</v>
      </c>
      <c r="D76" s="90">
        <v>365508</v>
      </c>
      <c r="E76" s="90">
        <v>365508</v>
      </c>
    </row>
    <row r="77" spans="1:5" ht="30">
      <c r="A77" s="84" t="s">
        <v>187</v>
      </c>
      <c r="B77" s="85" t="s">
        <v>186</v>
      </c>
      <c r="C77" s="86"/>
      <c r="D77" s="83">
        <f>D78</f>
        <v>23013796</v>
      </c>
      <c r="E77" s="83">
        <f>E78</f>
        <v>31029571</v>
      </c>
    </row>
    <row r="78" spans="1:5" ht="15">
      <c r="A78" s="94" t="s">
        <v>267</v>
      </c>
      <c r="B78" s="85" t="s">
        <v>258</v>
      </c>
      <c r="C78" s="86"/>
      <c r="D78" s="83">
        <f>D79+D86+D89</f>
        <v>23013796</v>
      </c>
      <c r="E78" s="83">
        <f>E79+E86+E89</f>
        <v>31029571</v>
      </c>
    </row>
    <row r="79" spans="1:5" ht="14.25">
      <c r="A79" s="94" t="s">
        <v>79</v>
      </c>
      <c r="B79" s="85" t="s">
        <v>262</v>
      </c>
      <c r="C79" s="85"/>
      <c r="D79" s="83">
        <f>D80+D82+D84</f>
        <v>19262796</v>
      </c>
      <c r="E79" s="83">
        <f>E80+E82+E84</f>
        <v>19577796</v>
      </c>
    </row>
    <row r="80" spans="1:5" ht="45">
      <c r="A80" s="96" t="s">
        <v>80</v>
      </c>
      <c r="B80" s="86" t="s">
        <v>262</v>
      </c>
      <c r="C80" s="86" t="s">
        <v>52</v>
      </c>
      <c r="D80" s="89">
        <f>D81</f>
        <v>15849796</v>
      </c>
      <c r="E80" s="89">
        <f>E81</f>
        <v>15849796</v>
      </c>
    </row>
    <row r="81" spans="1:5" ht="15">
      <c r="A81" s="96" t="s">
        <v>81</v>
      </c>
      <c r="B81" s="86" t="s">
        <v>262</v>
      </c>
      <c r="C81" s="86" t="s">
        <v>82</v>
      </c>
      <c r="D81" s="90">
        <v>15849796</v>
      </c>
      <c r="E81" s="90">
        <v>15849796</v>
      </c>
    </row>
    <row r="82" spans="1:5" ht="15">
      <c r="A82" s="88" t="s">
        <v>63</v>
      </c>
      <c r="B82" s="86" t="s">
        <v>262</v>
      </c>
      <c r="C82" s="86" t="s">
        <v>55</v>
      </c>
      <c r="D82" s="89">
        <f>D83</f>
        <v>3399000</v>
      </c>
      <c r="E82" s="89">
        <f>E83</f>
        <v>3713000</v>
      </c>
    </row>
    <row r="83" spans="1:5" ht="30">
      <c r="A83" s="88" t="s">
        <v>64</v>
      </c>
      <c r="B83" s="86" t="s">
        <v>262</v>
      </c>
      <c r="C83" s="86" t="s">
        <v>56</v>
      </c>
      <c r="D83" s="90">
        <v>3399000</v>
      </c>
      <c r="E83" s="90">
        <v>3713000</v>
      </c>
    </row>
    <row r="84" spans="1:5" ht="15">
      <c r="A84" s="103" t="s">
        <v>47</v>
      </c>
      <c r="B84" s="86" t="s">
        <v>262</v>
      </c>
      <c r="C84" s="98" t="s">
        <v>57</v>
      </c>
      <c r="D84" s="89">
        <f>D85</f>
        <v>14000</v>
      </c>
      <c r="E84" s="89">
        <f>E85</f>
        <v>15000</v>
      </c>
    </row>
    <row r="85" spans="1:5" ht="15">
      <c r="A85" s="103" t="s">
        <v>65</v>
      </c>
      <c r="B85" s="86" t="s">
        <v>262</v>
      </c>
      <c r="C85" s="98" t="s">
        <v>58</v>
      </c>
      <c r="D85" s="90">
        <v>14000</v>
      </c>
      <c r="E85" s="90">
        <v>15000</v>
      </c>
    </row>
    <row r="86" spans="1:5" ht="15">
      <c r="A86" s="94" t="s">
        <v>87</v>
      </c>
      <c r="B86" s="85" t="s">
        <v>259</v>
      </c>
      <c r="C86" s="86"/>
      <c r="D86" s="83">
        <f>D87</f>
        <v>1821000</v>
      </c>
      <c r="E86" s="83">
        <f>E87</f>
        <v>9391775</v>
      </c>
    </row>
    <row r="87" spans="1:5" ht="15">
      <c r="A87" s="88" t="s">
        <v>63</v>
      </c>
      <c r="B87" s="86" t="s">
        <v>259</v>
      </c>
      <c r="C87" s="86" t="s">
        <v>55</v>
      </c>
      <c r="D87" s="89">
        <f>D88</f>
        <v>1821000</v>
      </c>
      <c r="E87" s="89">
        <f>E88</f>
        <v>9391775</v>
      </c>
    </row>
    <row r="88" spans="1:5" ht="30">
      <c r="A88" s="88" t="s">
        <v>64</v>
      </c>
      <c r="B88" s="86" t="s">
        <v>259</v>
      </c>
      <c r="C88" s="86" t="s">
        <v>56</v>
      </c>
      <c r="D88" s="90">
        <v>1821000</v>
      </c>
      <c r="E88" s="90">
        <v>9391775</v>
      </c>
    </row>
    <row r="89" spans="1:5" ht="15">
      <c r="A89" s="94" t="s">
        <v>88</v>
      </c>
      <c r="B89" s="85" t="s">
        <v>261</v>
      </c>
      <c r="C89" s="86"/>
      <c r="D89" s="83">
        <f>D90</f>
        <v>1930000</v>
      </c>
      <c r="E89" s="83">
        <f>E90</f>
        <v>2060000</v>
      </c>
    </row>
    <row r="90" spans="1:5" ht="15">
      <c r="A90" s="88" t="s">
        <v>63</v>
      </c>
      <c r="B90" s="86" t="s">
        <v>261</v>
      </c>
      <c r="C90" s="86" t="s">
        <v>55</v>
      </c>
      <c r="D90" s="89">
        <f>D91</f>
        <v>1930000</v>
      </c>
      <c r="E90" s="89">
        <f>E91</f>
        <v>2060000</v>
      </c>
    </row>
    <row r="91" spans="1:5" ht="30">
      <c r="A91" s="88" t="s">
        <v>64</v>
      </c>
      <c r="B91" s="86" t="s">
        <v>261</v>
      </c>
      <c r="C91" s="86" t="s">
        <v>56</v>
      </c>
      <c r="D91" s="90">
        <v>1930000</v>
      </c>
      <c r="E91" s="90">
        <v>2060000</v>
      </c>
    </row>
    <row r="92" spans="1:5" ht="30">
      <c r="A92" s="84" t="s">
        <v>74</v>
      </c>
      <c r="B92" s="85" t="s">
        <v>199</v>
      </c>
      <c r="C92" s="86"/>
      <c r="D92" s="83">
        <f>D93</f>
        <v>5597000</v>
      </c>
      <c r="E92" s="83">
        <f>E93</f>
        <v>5785000</v>
      </c>
    </row>
    <row r="93" spans="1:5" ht="28.5">
      <c r="A93" s="104" t="s">
        <v>229</v>
      </c>
      <c r="B93" s="85" t="s">
        <v>200</v>
      </c>
      <c r="C93" s="86"/>
      <c r="D93" s="83">
        <f>D101+D94+D104</f>
        <v>5597000</v>
      </c>
      <c r="E93" s="83">
        <f>E101+E94+E104</f>
        <v>5785000</v>
      </c>
    </row>
    <row r="94" spans="1:5" ht="14.25">
      <c r="A94" s="94" t="s">
        <v>79</v>
      </c>
      <c r="B94" s="85" t="s">
        <v>203</v>
      </c>
      <c r="C94" s="85"/>
      <c r="D94" s="83">
        <f>D95+D97+D99</f>
        <v>5020000</v>
      </c>
      <c r="E94" s="83">
        <f>E95+E97+E99</f>
        <v>5208000</v>
      </c>
    </row>
    <row r="95" spans="1:5" ht="45">
      <c r="A95" s="96" t="s">
        <v>230</v>
      </c>
      <c r="B95" s="86" t="s">
        <v>203</v>
      </c>
      <c r="C95" s="86" t="s">
        <v>52</v>
      </c>
      <c r="D95" s="89">
        <f>D96</f>
        <v>4730000</v>
      </c>
      <c r="E95" s="89">
        <f>E96</f>
        <v>4918000</v>
      </c>
    </row>
    <row r="96" spans="1:5" ht="15">
      <c r="A96" s="96" t="s">
        <v>81</v>
      </c>
      <c r="B96" s="86" t="s">
        <v>203</v>
      </c>
      <c r="C96" s="86" t="s">
        <v>82</v>
      </c>
      <c r="D96" s="90">
        <v>4730000</v>
      </c>
      <c r="E96" s="90">
        <v>4918000</v>
      </c>
    </row>
    <row r="97" spans="1:5" ht="15">
      <c r="A97" s="88" t="s">
        <v>63</v>
      </c>
      <c r="B97" s="86" t="s">
        <v>203</v>
      </c>
      <c r="C97" s="86" t="s">
        <v>55</v>
      </c>
      <c r="D97" s="105">
        <f>D98</f>
        <v>285000</v>
      </c>
      <c r="E97" s="105">
        <f>E98</f>
        <v>285000</v>
      </c>
    </row>
    <row r="98" spans="1:5" ht="30">
      <c r="A98" s="88" t="s">
        <v>64</v>
      </c>
      <c r="B98" s="86" t="s">
        <v>203</v>
      </c>
      <c r="C98" s="86" t="s">
        <v>56</v>
      </c>
      <c r="D98" s="90">
        <v>285000</v>
      </c>
      <c r="E98" s="90">
        <v>285000</v>
      </c>
    </row>
    <row r="99" spans="1:5" ht="15">
      <c r="A99" s="88" t="s">
        <v>47</v>
      </c>
      <c r="B99" s="86" t="s">
        <v>203</v>
      </c>
      <c r="C99" s="86" t="s">
        <v>57</v>
      </c>
      <c r="D99" s="105">
        <f>D100</f>
        <v>5000</v>
      </c>
      <c r="E99" s="105">
        <f>E100</f>
        <v>5000</v>
      </c>
    </row>
    <row r="100" spans="1:5" ht="15">
      <c r="A100" s="88" t="s">
        <v>65</v>
      </c>
      <c r="B100" s="86" t="s">
        <v>203</v>
      </c>
      <c r="C100" s="86" t="s">
        <v>58</v>
      </c>
      <c r="D100" s="90">
        <v>5000</v>
      </c>
      <c r="E100" s="90">
        <v>5000</v>
      </c>
    </row>
    <row r="101" spans="1:5" ht="15">
      <c r="A101" s="94" t="s">
        <v>266</v>
      </c>
      <c r="B101" s="85" t="s">
        <v>265</v>
      </c>
      <c r="C101" s="86"/>
      <c r="D101" s="83">
        <f aca="true" t="shared" si="1" ref="D101:E105">D102</f>
        <v>127000</v>
      </c>
      <c r="E101" s="83">
        <f t="shared" si="1"/>
        <v>127000</v>
      </c>
    </row>
    <row r="102" spans="1:5" ht="15">
      <c r="A102" s="88" t="s">
        <v>63</v>
      </c>
      <c r="B102" s="86" t="s">
        <v>265</v>
      </c>
      <c r="C102" s="86" t="s">
        <v>55</v>
      </c>
      <c r="D102" s="89">
        <f t="shared" si="1"/>
        <v>127000</v>
      </c>
      <c r="E102" s="89">
        <f t="shared" si="1"/>
        <v>127000</v>
      </c>
    </row>
    <row r="103" spans="1:5" ht="30">
      <c r="A103" s="88" t="s">
        <v>64</v>
      </c>
      <c r="B103" s="86" t="s">
        <v>265</v>
      </c>
      <c r="C103" s="86" t="s">
        <v>56</v>
      </c>
      <c r="D103" s="90">
        <v>127000</v>
      </c>
      <c r="E103" s="90">
        <v>127000</v>
      </c>
    </row>
    <row r="104" spans="1:5" ht="29.25">
      <c r="A104" s="94" t="s">
        <v>201</v>
      </c>
      <c r="B104" s="85" t="s">
        <v>202</v>
      </c>
      <c r="C104" s="86"/>
      <c r="D104" s="83">
        <f t="shared" si="1"/>
        <v>450000</v>
      </c>
      <c r="E104" s="83">
        <f t="shared" si="1"/>
        <v>450000</v>
      </c>
    </row>
    <row r="105" spans="1:5" ht="15">
      <c r="A105" s="88" t="s">
        <v>63</v>
      </c>
      <c r="B105" s="86" t="s">
        <v>202</v>
      </c>
      <c r="C105" s="86" t="s">
        <v>55</v>
      </c>
      <c r="D105" s="89">
        <f t="shared" si="1"/>
        <v>450000</v>
      </c>
      <c r="E105" s="89">
        <f t="shared" si="1"/>
        <v>450000</v>
      </c>
    </row>
    <row r="106" spans="1:5" ht="30">
      <c r="A106" s="88" t="s">
        <v>64</v>
      </c>
      <c r="B106" s="86" t="s">
        <v>202</v>
      </c>
      <c r="C106" s="86" t="s">
        <v>56</v>
      </c>
      <c r="D106" s="90">
        <v>450000</v>
      </c>
      <c r="E106" s="90">
        <v>450000</v>
      </c>
    </row>
    <row r="107" spans="1:5" ht="30">
      <c r="A107" s="84" t="s">
        <v>69</v>
      </c>
      <c r="B107" s="85" t="s">
        <v>157</v>
      </c>
      <c r="C107" s="93"/>
      <c r="D107" s="83">
        <f>D108</f>
        <v>22412242.9</v>
      </c>
      <c r="E107" s="83">
        <f>E108</f>
        <v>25351119</v>
      </c>
    </row>
    <row r="108" spans="1:5" ht="30">
      <c r="A108" s="109" t="s">
        <v>208</v>
      </c>
      <c r="B108" s="85" t="s">
        <v>175</v>
      </c>
      <c r="C108" s="93"/>
      <c r="D108" s="83">
        <f>D109+D114+D117+D120+D123+D132++D129+D126+D135</f>
        <v>22412242.9</v>
      </c>
      <c r="E108" s="83">
        <f>E109+E114+E117+E120+E123+E132++E129+E126+E135</f>
        <v>25351119</v>
      </c>
    </row>
    <row r="109" spans="1:5" ht="14.25">
      <c r="A109" s="94" t="s">
        <v>70</v>
      </c>
      <c r="B109" s="85" t="s">
        <v>176</v>
      </c>
      <c r="C109" s="82"/>
      <c r="D109" s="83">
        <f>D110+D112</f>
        <v>5751000</v>
      </c>
      <c r="E109" s="83">
        <f>E110+E112</f>
        <v>5871000</v>
      </c>
    </row>
    <row r="110" spans="1:5" ht="15">
      <c r="A110" s="88" t="s">
        <v>63</v>
      </c>
      <c r="B110" s="86" t="s">
        <v>176</v>
      </c>
      <c r="C110" s="93">
        <v>200</v>
      </c>
      <c r="D110" s="89">
        <f>D111</f>
        <v>5750000</v>
      </c>
      <c r="E110" s="89">
        <f>E111</f>
        <v>5870000</v>
      </c>
    </row>
    <row r="111" spans="1:5" ht="30">
      <c r="A111" s="88" t="s">
        <v>64</v>
      </c>
      <c r="B111" s="86" t="s">
        <v>176</v>
      </c>
      <c r="C111" s="93">
        <v>240</v>
      </c>
      <c r="D111" s="90">
        <v>5750000</v>
      </c>
      <c r="E111" s="90">
        <v>5870000</v>
      </c>
    </row>
    <row r="112" spans="1:5" ht="15">
      <c r="A112" s="88" t="s">
        <v>47</v>
      </c>
      <c r="B112" s="86" t="s">
        <v>176</v>
      </c>
      <c r="C112" s="93">
        <v>800</v>
      </c>
      <c r="D112" s="89">
        <f>D113</f>
        <v>1000</v>
      </c>
      <c r="E112" s="89">
        <f>E113</f>
        <v>1000</v>
      </c>
    </row>
    <row r="113" spans="1:5" ht="15">
      <c r="A113" s="88" t="s">
        <v>65</v>
      </c>
      <c r="B113" s="86" t="s">
        <v>176</v>
      </c>
      <c r="C113" s="93">
        <v>850</v>
      </c>
      <c r="D113" s="90">
        <v>1000</v>
      </c>
      <c r="E113" s="90">
        <v>1000</v>
      </c>
    </row>
    <row r="114" spans="1:5" ht="15">
      <c r="A114" s="87" t="s">
        <v>113</v>
      </c>
      <c r="B114" s="85" t="s">
        <v>177</v>
      </c>
      <c r="C114" s="93"/>
      <c r="D114" s="83">
        <f>D115</f>
        <v>6300000</v>
      </c>
      <c r="E114" s="83">
        <f>E115</f>
        <v>6500000</v>
      </c>
    </row>
    <row r="115" spans="1:5" ht="15">
      <c r="A115" s="88" t="s">
        <v>63</v>
      </c>
      <c r="B115" s="86" t="s">
        <v>177</v>
      </c>
      <c r="C115" s="93">
        <v>200</v>
      </c>
      <c r="D115" s="89">
        <f>D116</f>
        <v>6300000</v>
      </c>
      <c r="E115" s="89">
        <f>E116</f>
        <v>6500000</v>
      </c>
    </row>
    <row r="116" spans="1:5" ht="30">
      <c r="A116" s="88" t="s">
        <v>64</v>
      </c>
      <c r="B116" s="86" t="s">
        <v>177</v>
      </c>
      <c r="C116" s="93">
        <v>240</v>
      </c>
      <c r="D116" s="90">
        <v>6300000</v>
      </c>
      <c r="E116" s="90">
        <v>6500000</v>
      </c>
    </row>
    <row r="117" spans="1:5" ht="14.25">
      <c r="A117" s="87" t="s">
        <v>115</v>
      </c>
      <c r="B117" s="85" t="s">
        <v>204</v>
      </c>
      <c r="C117" s="82"/>
      <c r="D117" s="83">
        <f>D118</f>
        <v>1300000</v>
      </c>
      <c r="E117" s="83">
        <f>E118</f>
        <v>1300000</v>
      </c>
    </row>
    <row r="118" spans="1:5" ht="15">
      <c r="A118" s="88" t="s">
        <v>63</v>
      </c>
      <c r="B118" s="86" t="s">
        <v>204</v>
      </c>
      <c r="C118" s="93">
        <v>200</v>
      </c>
      <c r="D118" s="89">
        <f>D119</f>
        <v>1300000</v>
      </c>
      <c r="E118" s="89">
        <f>E119</f>
        <v>1300000</v>
      </c>
    </row>
    <row r="119" spans="1:5" ht="30">
      <c r="A119" s="88" t="s">
        <v>64</v>
      </c>
      <c r="B119" s="86" t="s">
        <v>204</v>
      </c>
      <c r="C119" s="93">
        <v>240</v>
      </c>
      <c r="D119" s="90">
        <v>1300000</v>
      </c>
      <c r="E119" s="90">
        <v>1300000</v>
      </c>
    </row>
    <row r="120" spans="1:5" ht="28.5">
      <c r="A120" s="87" t="s">
        <v>237</v>
      </c>
      <c r="B120" s="85" t="s">
        <v>235</v>
      </c>
      <c r="C120" s="82"/>
      <c r="D120" s="83">
        <f>D121</f>
        <v>35100</v>
      </c>
      <c r="E120" s="83">
        <f>E121</f>
        <v>35100</v>
      </c>
    </row>
    <row r="121" spans="1:5" ht="15">
      <c r="A121" s="88" t="s">
        <v>63</v>
      </c>
      <c r="B121" s="86" t="s">
        <v>235</v>
      </c>
      <c r="C121" s="93">
        <v>200</v>
      </c>
      <c r="D121" s="89">
        <f>D122</f>
        <v>35100</v>
      </c>
      <c r="E121" s="89">
        <f>E122</f>
        <v>35100</v>
      </c>
    </row>
    <row r="122" spans="1:5" ht="30">
      <c r="A122" s="88" t="s">
        <v>64</v>
      </c>
      <c r="B122" s="86" t="s">
        <v>235</v>
      </c>
      <c r="C122" s="93">
        <v>240</v>
      </c>
      <c r="D122" s="90">
        <v>35100</v>
      </c>
      <c r="E122" s="90">
        <v>35100</v>
      </c>
    </row>
    <row r="123" spans="1:5" ht="15">
      <c r="A123" s="87" t="s">
        <v>71</v>
      </c>
      <c r="B123" s="85" t="s">
        <v>178</v>
      </c>
      <c r="C123" s="93"/>
      <c r="D123" s="83">
        <f>D124</f>
        <v>2264000</v>
      </c>
      <c r="E123" s="83">
        <f>E124</f>
        <v>2264000</v>
      </c>
    </row>
    <row r="124" spans="1:5" ht="15">
      <c r="A124" s="88" t="s">
        <v>63</v>
      </c>
      <c r="B124" s="86" t="s">
        <v>178</v>
      </c>
      <c r="C124" s="93">
        <v>200</v>
      </c>
      <c r="D124" s="89">
        <f>D125</f>
        <v>2264000</v>
      </c>
      <c r="E124" s="89">
        <f>E125</f>
        <v>2264000</v>
      </c>
    </row>
    <row r="125" spans="1:5" ht="30">
      <c r="A125" s="88" t="s">
        <v>64</v>
      </c>
      <c r="B125" s="86" t="s">
        <v>178</v>
      </c>
      <c r="C125" s="93">
        <v>240</v>
      </c>
      <c r="D125" s="90">
        <v>2264000</v>
      </c>
      <c r="E125" s="90">
        <v>2264000</v>
      </c>
    </row>
    <row r="126" spans="1:5" ht="14.25">
      <c r="A126" s="87" t="s">
        <v>251</v>
      </c>
      <c r="B126" s="85" t="s">
        <v>250</v>
      </c>
      <c r="C126" s="82"/>
      <c r="D126" s="83">
        <f>D127</f>
        <v>1000000</v>
      </c>
      <c r="E126" s="83">
        <f>E127</f>
        <v>1000000</v>
      </c>
    </row>
    <row r="127" spans="1:5" ht="15">
      <c r="A127" s="88" t="s">
        <v>63</v>
      </c>
      <c r="B127" s="86" t="s">
        <v>250</v>
      </c>
      <c r="C127" s="93">
        <v>200</v>
      </c>
      <c r="D127" s="89">
        <f>D128</f>
        <v>1000000</v>
      </c>
      <c r="E127" s="89">
        <f>E128</f>
        <v>1000000</v>
      </c>
    </row>
    <row r="128" spans="1:5" ht="30">
      <c r="A128" s="88" t="s">
        <v>64</v>
      </c>
      <c r="B128" s="86" t="s">
        <v>250</v>
      </c>
      <c r="C128" s="93">
        <v>240</v>
      </c>
      <c r="D128" s="90">
        <v>1000000</v>
      </c>
      <c r="E128" s="90">
        <v>1000000</v>
      </c>
    </row>
    <row r="129" spans="1:5" ht="29.25">
      <c r="A129" s="87" t="s">
        <v>238</v>
      </c>
      <c r="B129" s="85" t="s">
        <v>236</v>
      </c>
      <c r="C129" s="93"/>
      <c r="D129" s="83">
        <f>D130</f>
        <v>20000</v>
      </c>
      <c r="E129" s="83">
        <f>E130</f>
        <v>20000</v>
      </c>
    </row>
    <row r="130" spans="1:5" ht="15">
      <c r="A130" s="88" t="s">
        <v>63</v>
      </c>
      <c r="B130" s="86" t="s">
        <v>236</v>
      </c>
      <c r="C130" s="93">
        <v>200</v>
      </c>
      <c r="D130" s="89">
        <f>D131</f>
        <v>20000</v>
      </c>
      <c r="E130" s="89">
        <f>E131</f>
        <v>20000</v>
      </c>
    </row>
    <row r="131" spans="1:5" ht="30">
      <c r="A131" s="88" t="s">
        <v>64</v>
      </c>
      <c r="B131" s="86" t="s">
        <v>236</v>
      </c>
      <c r="C131" s="93">
        <v>240</v>
      </c>
      <c r="D131" s="90">
        <v>20000</v>
      </c>
      <c r="E131" s="90">
        <v>20000</v>
      </c>
    </row>
    <row r="132" spans="1:5" ht="15">
      <c r="A132" s="87" t="s">
        <v>116</v>
      </c>
      <c r="B132" s="85" t="s">
        <v>179</v>
      </c>
      <c r="C132" s="93"/>
      <c r="D132" s="83">
        <f>D133</f>
        <v>5742142.9</v>
      </c>
      <c r="E132" s="83">
        <f>E133</f>
        <v>6288134.71</v>
      </c>
    </row>
    <row r="133" spans="1:5" ht="15">
      <c r="A133" s="88" t="s">
        <v>63</v>
      </c>
      <c r="B133" s="86" t="s">
        <v>179</v>
      </c>
      <c r="C133" s="93">
        <v>200</v>
      </c>
      <c r="D133" s="89">
        <f>D134</f>
        <v>5742142.9</v>
      </c>
      <c r="E133" s="89">
        <f>E134</f>
        <v>6288134.71</v>
      </c>
    </row>
    <row r="134" spans="1:5" ht="30">
      <c r="A134" s="88" t="s">
        <v>64</v>
      </c>
      <c r="B134" s="86" t="s">
        <v>179</v>
      </c>
      <c r="C134" s="93">
        <v>240</v>
      </c>
      <c r="D134" s="90">
        <v>5742142.9</v>
      </c>
      <c r="E134" s="90">
        <v>6288134.71</v>
      </c>
    </row>
    <row r="135" spans="1:5" ht="15">
      <c r="A135" s="91" t="s">
        <v>346</v>
      </c>
      <c r="B135" s="85" t="s">
        <v>363</v>
      </c>
      <c r="C135" s="93"/>
      <c r="D135" s="83">
        <f>D136</f>
        <v>0</v>
      </c>
      <c r="E135" s="83">
        <f>E136</f>
        <v>2072884.29</v>
      </c>
    </row>
    <row r="136" spans="1:5" ht="15">
      <c r="A136" s="88" t="s">
        <v>63</v>
      </c>
      <c r="B136" s="86" t="s">
        <v>363</v>
      </c>
      <c r="C136" s="93">
        <v>200</v>
      </c>
      <c r="D136" s="89">
        <f>D137</f>
        <v>0</v>
      </c>
      <c r="E136" s="89">
        <f>E137</f>
        <v>2072884.29</v>
      </c>
    </row>
    <row r="137" spans="1:5" ht="30">
      <c r="A137" s="88" t="s">
        <v>64</v>
      </c>
      <c r="B137" s="86" t="s">
        <v>363</v>
      </c>
      <c r="C137" s="93">
        <v>240</v>
      </c>
      <c r="D137" s="90">
        <v>0</v>
      </c>
      <c r="E137" s="90">
        <v>2072884.29</v>
      </c>
    </row>
    <row r="138" spans="1:5" ht="30">
      <c r="A138" s="84" t="s">
        <v>333</v>
      </c>
      <c r="B138" s="85" t="s">
        <v>299</v>
      </c>
      <c r="C138" s="93"/>
      <c r="D138" s="83">
        <f>D139+D143</f>
        <v>5024931.87</v>
      </c>
      <c r="E138" s="83">
        <f>E139+E143</f>
        <v>5227828.36</v>
      </c>
    </row>
    <row r="139" spans="1:5" ht="28.5">
      <c r="A139" s="91" t="s">
        <v>301</v>
      </c>
      <c r="B139" s="85" t="s">
        <v>300</v>
      </c>
      <c r="C139" s="93"/>
      <c r="D139" s="83">
        <f>D140</f>
        <v>866944.4</v>
      </c>
      <c r="E139" s="83">
        <f>E140</f>
        <v>860237.08</v>
      </c>
    </row>
    <row r="140" spans="1:5" ht="15">
      <c r="A140" s="87" t="s">
        <v>360</v>
      </c>
      <c r="B140" s="85" t="s">
        <v>361</v>
      </c>
      <c r="C140" s="86"/>
      <c r="D140" s="83">
        <f>D141</f>
        <v>866944.4</v>
      </c>
      <c r="E140" s="83">
        <f>E141</f>
        <v>860237.08</v>
      </c>
    </row>
    <row r="141" spans="1:5" ht="15">
      <c r="A141" s="88" t="s">
        <v>63</v>
      </c>
      <c r="B141" s="86" t="s">
        <v>361</v>
      </c>
      <c r="C141" s="86">
        <v>200</v>
      </c>
      <c r="D141" s="89">
        <f>D142</f>
        <v>866944.4</v>
      </c>
      <c r="E141" s="89">
        <f>E142</f>
        <v>860237.08</v>
      </c>
    </row>
    <row r="142" spans="1:5" ht="30">
      <c r="A142" s="88" t="s">
        <v>64</v>
      </c>
      <c r="B142" s="86" t="s">
        <v>361</v>
      </c>
      <c r="C142" s="86">
        <v>240</v>
      </c>
      <c r="D142" s="90">
        <v>866944.4</v>
      </c>
      <c r="E142" s="90">
        <v>860237.08</v>
      </c>
    </row>
    <row r="143" spans="1:7" ht="15">
      <c r="A143" s="91" t="s">
        <v>359</v>
      </c>
      <c r="B143" s="85" t="s">
        <v>351</v>
      </c>
      <c r="C143" s="86"/>
      <c r="D143" s="83">
        <f>D144</f>
        <v>4157987.47</v>
      </c>
      <c r="E143" s="83">
        <f>E144</f>
        <v>4367591.28</v>
      </c>
      <c r="G143" s="63"/>
    </row>
    <row r="144" spans="1:5" ht="15">
      <c r="A144" s="88" t="s">
        <v>63</v>
      </c>
      <c r="B144" s="86" t="s">
        <v>351</v>
      </c>
      <c r="C144" s="86">
        <v>200</v>
      </c>
      <c r="D144" s="89">
        <f>D145</f>
        <v>4157987.47</v>
      </c>
      <c r="E144" s="89">
        <f>E145</f>
        <v>4367591.28</v>
      </c>
    </row>
    <row r="145" spans="1:5" ht="30">
      <c r="A145" s="88" t="s">
        <v>64</v>
      </c>
      <c r="B145" s="86" t="s">
        <v>351</v>
      </c>
      <c r="C145" s="86">
        <v>240</v>
      </c>
      <c r="D145" s="90">
        <v>4157987.47</v>
      </c>
      <c r="E145" s="90">
        <v>4367591.28</v>
      </c>
    </row>
    <row r="146" spans="1:5" ht="45">
      <c r="A146" s="84" t="s">
        <v>66</v>
      </c>
      <c r="B146" s="97" t="s">
        <v>143</v>
      </c>
      <c r="C146" s="98"/>
      <c r="D146" s="83">
        <f aca="true" t="shared" si="2" ref="D146:E149">D147</f>
        <v>806000</v>
      </c>
      <c r="E146" s="83">
        <f t="shared" si="2"/>
        <v>816000</v>
      </c>
    </row>
    <row r="147" spans="1:5" ht="29.25">
      <c r="A147" s="87" t="s">
        <v>141</v>
      </c>
      <c r="B147" s="97" t="s">
        <v>224</v>
      </c>
      <c r="C147" s="98"/>
      <c r="D147" s="83">
        <f t="shared" si="2"/>
        <v>806000</v>
      </c>
      <c r="E147" s="83">
        <f t="shared" si="2"/>
        <v>816000</v>
      </c>
    </row>
    <row r="148" spans="1:5" ht="14.25">
      <c r="A148" s="87" t="s">
        <v>225</v>
      </c>
      <c r="B148" s="97" t="s">
        <v>142</v>
      </c>
      <c r="C148" s="97"/>
      <c r="D148" s="83">
        <f t="shared" si="2"/>
        <v>806000</v>
      </c>
      <c r="E148" s="83">
        <f t="shared" si="2"/>
        <v>816000</v>
      </c>
    </row>
    <row r="149" spans="1:5" ht="15">
      <c r="A149" s="88" t="s">
        <v>63</v>
      </c>
      <c r="B149" s="98" t="s">
        <v>142</v>
      </c>
      <c r="C149" s="98" t="s">
        <v>55</v>
      </c>
      <c r="D149" s="89">
        <f t="shared" si="2"/>
        <v>806000</v>
      </c>
      <c r="E149" s="89">
        <f t="shared" si="2"/>
        <v>816000</v>
      </c>
    </row>
    <row r="150" spans="1:5" ht="30">
      <c r="A150" s="88" t="s">
        <v>64</v>
      </c>
      <c r="B150" s="98" t="s">
        <v>142</v>
      </c>
      <c r="C150" s="98" t="s">
        <v>56</v>
      </c>
      <c r="D150" s="90">
        <v>806000</v>
      </c>
      <c r="E150" s="90">
        <v>816000</v>
      </c>
    </row>
    <row r="151" spans="1:5" ht="30">
      <c r="A151" s="84" t="s">
        <v>108</v>
      </c>
      <c r="B151" s="85" t="s">
        <v>159</v>
      </c>
      <c r="C151" s="86"/>
      <c r="D151" s="83">
        <f>D152</f>
        <v>21442597</v>
      </c>
      <c r="E151" s="83">
        <f>E152</f>
        <v>26339924</v>
      </c>
    </row>
    <row r="152" spans="1:5" ht="29.25">
      <c r="A152" s="87" t="s">
        <v>161</v>
      </c>
      <c r="B152" s="85" t="s">
        <v>160</v>
      </c>
      <c r="C152" s="86"/>
      <c r="D152" s="83">
        <f>D153+D156+D159+D162</f>
        <v>21442597</v>
      </c>
      <c r="E152" s="83">
        <f>E153+E156+E159+E162</f>
        <v>26339924</v>
      </c>
    </row>
    <row r="153" spans="1:5" ht="15">
      <c r="A153" s="87" t="s">
        <v>111</v>
      </c>
      <c r="B153" s="85" t="s">
        <v>162</v>
      </c>
      <c r="C153" s="86"/>
      <c r="D153" s="83">
        <f>D154</f>
        <v>11000000</v>
      </c>
      <c r="E153" s="83">
        <f>E154</f>
        <v>11500000</v>
      </c>
    </row>
    <row r="154" spans="1:5" ht="15">
      <c r="A154" s="88" t="s">
        <v>63</v>
      </c>
      <c r="B154" s="86" t="s">
        <v>162</v>
      </c>
      <c r="C154" s="86" t="s">
        <v>55</v>
      </c>
      <c r="D154" s="89">
        <f>D155</f>
        <v>11000000</v>
      </c>
      <c r="E154" s="89">
        <f>E155</f>
        <v>11500000</v>
      </c>
    </row>
    <row r="155" spans="1:5" ht="30">
      <c r="A155" s="88" t="s">
        <v>64</v>
      </c>
      <c r="B155" s="86" t="s">
        <v>162</v>
      </c>
      <c r="C155" s="86" t="s">
        <v>56</v>
      </c>
      <c r="D155" s="90">
        <v>11000000</v>
      </c>
      <c r="E155" s="90">
        <v>11500000</v>
      </c>
    </row>
    <row r="156" spans="1:5" ht="15">
      <c r="A156" s="87" t="s">
        <v>163</v>
      </c>
      <c r="B156" s="85" t="s">
        <v>164</v>
      </c>
      <c r="C156" s="86"/>
      <c r="D156" s="83">
        <f>D157</f>
        <v>7132015</v>
      </c>
      <c r="E156" s="83">
        <f>E157</f>
        <v>11400000</v>
      </c>
    </row>
    <row r="157" spans="1:5" ht="15">
      <c r="A157" s="88" t="s">
        <v>63</v>
      </c>
      <c r="B157" s="86" t="s">
        <v>164</v>
      </c>
      <c r="C157" s="86" t="s">
        <v>55</v>
      </c>
      <c r="D157" s="89">
        <f>D158</f>
        <v>7132015</v>
      </c>
      <c r="E157" s="89">
        <f>E158</f>
        <v>11400000</v>
      </c>
    </row>
    <row r="158" spans="1:5" ht="30">
      <c r="A158" s="88" t="s">
        <v>64</v>
      </c>
      <c r="B158" s="86" t="s">
        <v>164</v>
      </c>
      <c r="C158" s="86" t="s">
        <v>56</v>
      </c>
      <c r="D158" s="90">
        <v>7132015</v>
      </c>
      <c r="E158" s="90">
        <v>11400000</v>
      </c>
    </row>
    <row r="159" spans="1:5" ht="15">
      <c r="A159" s="87" t="s">
        <v>112</v>
      </c>
      <c r="B159" s="85" t="s">
        <v>165</v>
      </c>
      <c r="C159" s="86"/>
      <c r="D159" s="83">
        <f>D160</f>
        <v>210000</v>
      </c>
      <c r="E159" s="83">
        <f>E160</f>
        <v>210000</v>
      </c>
    </row>
    <row r="160" spans="1:5" ht="15">
      <c r="A160" s="88" t="s">
        <v>63</v>
      </c>
      <c r="B160" s="86" t="s">
        <v>165</v>
      </c>
      <c r="C160" s="86" t="s">
        <v>55</v>
      </c>
      <c r="D160" s="89">
        <f>D161</f>
        <v>210000</v>
      </c>
      <c r="E160" s="89">
        <f>E161</f>
        <v>210000</v>
      </c>
    </row>
    <row r="161" spans="1:5" ht="30">
      <c r="A161" s="88" t="s">
        <v>64</v>
      </c>
      <c r="B161" s="86" t="s">
        <v>165</v>
      </c>
      <c r="C161" s="86" t="s">
        <v>56</v>
      </c>
      <c r="D161" s="90">
        <v>210000</v>
      </c>
      <c r="E161" s="90">
        <v>210000</v>
      </c>
    </row>
    <row r="162" spans="1:5" ht="29.25">
      <c r="A162" s="87" t="s">
        <v>240</v>
      </c>
      <c r="B162" s="85" t="s">
        <v>233</v>
      </c>
      <c r="C162" s="86"/>
      <c r="D162" s="83">
        <f>D163</f>
        <v>3100582</v>
      </c>
      <c r="E162" s="83">
        <f>E163</f>
        <v>3229924</v>
      </c>
    </row>
    <row r="163" spans="1:5" ht="15">
      <c r="A163" s="88" t="s">
        <v>63</v>
      </c>
      <c r="B163" s="86" t="s">
        <v>233</v>
      </c>
      <c r="C163" s="86" t="s">
        <v>55</v>
      </c>
      <c r="D163" s="89">
        <f>D164</f>
        <v>3100582</v>
      </c>
      <c r="E163" s="89">
        <f>E164</f>
        <v>3229924</v>
      </c>
    </row>
    <row r="164" spans="1:5" ht="30">
      <c r="A164" s="88" t="s">
        <v>64</v>
      </c>
      <c r="B164" s="86" t="s">
        <v>233</v>
      </c>
      <c r="C164" s="86" t="s">
        <v>56</v>
      </c>
      <c r="D164" s="90">
        <v>3100582</v>
      </c>
      <c r="E164" s="90">
        <v>3229924</v>
      </c>
    </row>
    <row r="165" spans="1:5" ht="15">
      <c r="A165" s="84" t="s">
        <v>268</v>
      </c>
      <c r="B165" s="97" t="s">
        <v>171</v>
      </c>
      <c r="C165" s="86"/>
      <c r="D165" s="83">
        <f>D166+D170+D177</f>
        <v>17394000</v>
      </c>
      <c r="E165" s="83">
        <f>E166+E170+E177</f>
        <v>2416000</v>
      </c>
    </row>
    <row r="166" spans="1:5" ht="28.5">
      <c r="A166" s="91" t="s">
        <v>269</v>
      </c>
      <c r="B166" s="97" t="s">
        <v>172</v>
      </c>
      <c r="C166" s="86"/>
      <c r="D166" s="83">
        <f aca="true" t="shared" si="3" ref="D166:E168">D167</f>
        <v>369000</v>
      </c>
      <c r="E166" s="83">
        <f t="shared" si="3"/>
        <v>370000</v>
      </c>
    </row>
    <row r="167" spans="1:5" ht="14.25">
      <c r="A167" s="91" t="s">
        <v>289</v>
      </c>
      <c r="B167" s="97" t="s">
        <v>173</v>
      </c>
      <c r="C167" s="97"/>
      <c r="D167" s="83">
        <f t="shared" si="3"/>
        <v>369000</v>
      </c>
      <c r="E167" s="83">
        <f t="shared" si="3"/>
        <v>370000</v>
      </c>
    </row>
    <row r="168" spans="1:5" ht="15">
      <c r="A168" s="88" t="s">
        <v>63</v>
      </c>
      <c r="B168" s="98" t="s">
        <v>173</v>
      </c>
      <c r="C168" s="86" t="s">
        <v>55</v>
      </c>
      <c r="D168" s="89">
        <f t="shared" si="3"/>
        <v>369000</v>
      </c>
      <c r="E168" s="89">
        <f t="shared" si="3"/>
        <v>370000</v>
      </c>
    </row>
    <row r="169" spans="1:5" ht="30">
      <c r="A169" s="88" t="s">
        <v>64</v>
      </c>
      <c r="B169" s="98" t="s">
        <v>173</v>
      </c>
      <c r="C169" s="86" t="s">
        <v>56</v>
      </c>
      <c r="D169" s="90">
        <v>369000</v>
      </c>
      <c r="E169" s="90">
        <v>370000</v>
      </c>
    </row>
    <row r="170" spans="1:5" ht="18.75" customHeight="1">
      <c r="A170" s="91" t="s">
        <v>270</v>
      </c>
      <c r="B170" s="97" t="s">
        <v>272</v>
      </c>
      <c r="C170" s="97"/>
      <c r="D170" s="83">
        <f>D171+D174</f>
        <v>15645000</v>
      </c>
      <c r="E170" s="83">
        <f>E171+E174</f>
        <v>656000</v>
      </c>
    </row>
    <row r="171" spans="1:5" ht="14.25">
      <c r="A171" s="91" t="s">
        <v>276</v>
      </c>
      <c r="B171" s="97" t="s">
        <v>274</v>
      </c>
      <c r="C171" s="97"/>
      <c r="D171" s="83">
        <f>D172</f>
        <v>380000</v>
      </c>
      <c r="E171" s="83">
        <f>E172</f>
        <v>381000</v>
      </c>
    </row>
    <row r="172" spans="1:5" ht="15">
      <c r="A172" s="88" t="s">
        <v>63</v>
      </c>
      <c r="B172" s="98" t="s">
        <v>274</v>
      </c>
      <c r="C172" s="86" t="s">
        <v>55</v>
      </c>
      <c r="D172" s="89">
        <f>D173</f>
        <v>380000</v>
      </c>
      <c r="E172" s="89">
        <f>E173</f>
        <v>381000</v>
      </c>
    </row>
    <row r="173" spans="1:5" ht="30">
      <c r="A173" s="88" t="s">
        <v>64</v>
      </c>
      <c r="B173" s="98" t="s">
        <v>274</v>
      </c>
      <c r="C173" s="86" t="s">
        <v>56</v>
      </c>
      <c r="D173" s="90">
        <v>380000</v>
      </c>
      <c r="E173" s="90">
        <v>381000</v>
      </c>
    </row>
    <row r="174" spans="1:5" ht="14.25">
      <c r="A174" s="91" t="s">
        <v>174</v>
      </c>
      <c r="B174" s="85" t="s">
        <v>278</v>
      </c>
      <c r="C174" s="82"/>
      <c r="D174" s="83">
        <f>D175</f>
        <v>15265000</v>
      </c>
      <c r="E174" s="83">
        <f>E175</f>
        <v>275000</v>
      </c>
    </row>
    <row r="175" spans="1:5" ht="15">
      <c r="A175" s="88" t="s">
        <v>63</v>
      </c>
      <c r="B175" s="86" t="s">
        <v>278</v>
      </c>
      <c r="C175" s="93">
        <v>200</v>
      </c>
      <c r="D175" s="89">
        <f>D176</f>
        <v>15265000</v>
      </c>
      <c r="E175" s="89">
        <f>E176</f>
        <v>275000</v>
      </c>
    </row>
    <row r="176" spans="1:5" ht="30">
      <c r="A176" s="88" t="s">
        <v>64</v>
      </c>
      <c r="B176" s="86" t="s">
        <v>278</v>
      </c>
      <c r="C176" s="93">
        <v>240</v>
      </c>
      <c r="D176" s="90">
        <v>15265000</v>
      </c>
      <c r="E176" s="90">
        <v>275000</v>
      </c>
    </row>
    <row r="177" spans="1:5" ht="14.25">
      <c r="A177" s="91" t="s">
        <v>271</v>
      </c>
      <c r="B177" s="97" t="s">
        <v>273</v>
      </c>
      <c r="C177" s="97"/>
      <c r="D177" s="83">
        <f aca="true" t="shared" si="4" ref="D177:E179">D178</f>
        <v>1380000</v>
      </c>
      <c r="E177" s="83">
        <f t="shared" si="4"/>
        <v>1390000</v>
      </c>
    </row>
    <row r="178" spans="1:5" ht="14.25">
      <c r="A178" s="91" t="s">
        <v>277</v>
      </c>
      <c r="B178" s="97" t="s">
        <v>275</v>
      </c>
      <c r="C178" s="97"/>
      <c r="D178" s="83">
        <f t="shared" si="4"/>
        <v>1380000</v>
      </c>
      <c r="E178" s="83">
        <f t="shared" si="4"/>
        <v>1390000</v>
      </c>
    </row>
    <row r="179" spans="1:5" ht="15">
      <c r="A179" s="88" t="s">
        <v>63</v>
      </c>
      <c r="B179" s="98" t="s">
        <v>275</v>
      </c>
      <c r="C179" s="86" t="s">
        <v>55</v>
      </c>
      <c r="D179" s="89">
        <f t="shared" si="4"/>
        <v>1380000</v>
      </c>
      <c r="E179" s="89">
        <f t="shared" si="4"/>
        <v>1390000</v>
      </c>
    </row>
    <row r="180" spans="1:5" ht="30">
      <c r="A180" s="88" t="s">
        <v>64</v>
      </c>
      <c r="B180" s="98" t="s">
        <v>275</v>
      </c>
      <c r="C180" s="86" t="s">
        <v>56</v>
      </c>
      <c r="D180" s="90">
        <v>1380000</v>
      </c>
      <c r="E180" s="90">
        <v>1390000</v>
      </c>
    </row>
    <row r="181" spans="1:5" ht="30">
      <c r="A181" s="84" t="s">
        <v>313</v>
      </c>
      <c r="B181" s="85" t="s">
        <v>314</v>
      </c>
      <c r="C181" s="86"/>
      <c r="D181" s="83">
        <f>D182</f>
        <v>2500000</v>
      </c>
      <c r="E181" s="83">
        <f>E182</f>
        <v>2500000</v>
      </c>
    </row>
    <row r="182" spans="1:5" ht="28.5">
      <c r="A182" s="91" t="s">
        <v>315</v>
      </c>
      <c r="B182" s="85" t="s">
        <v>316</v>
      </c>
      <c r="C182" s="86"/>
      <c r="D182" s="83">
        <f>D183</f>
        <v>2500000</v>
      </c>
      <c r="E182" s="83">
        <f>E183</f>
        <v>2500000</v>
      </c>
    </row>
    <row r="183" spans="1:5" ht="15">
      <c r="A183" s="91" t="s">
        <v>322</v>
      </c>
      <c r="B183" s="85" t="s">
        <v>323</v>
      </c>
      <c r="C183" s="86"/>
      <c r="D183" s="83">
        <f>D184</f>
        <v>2500000</v>
      </c>
      <c r="E183" s="83">
        <f>E184</f>
        <v>2500000</v>
      </c>
    </row>
    <row r="184" spans="1:5" ht="15">
      <c r="A184" s="88" t="s">
        <v>63</v>
      </c>
      <c r="B184" s="86" t="s">
        <v>323</v>
      </c>
      <c r="C184" s="86" t="s">
        <v>55</v>
      </c>
      <c r="D184" s="89">
        <f>D185</f>
        <v>2500000</v>
      </c>
      <c r="E184" s="89">
        <f>E185</f>
        <v>2500000</v>
      </c>
    </row>
    <row r="185" spans="1:5" ht="30">
      <c r="A185" s="88" t="s">
        <v>64</v>
      </c>
      <c r="B185" s="86" t="s">
        <v>323</v>
      </c>
      <c r="C185" s="86" t="s">
        <v>56</v>
      </c>
      <c r="D185" s="90">
        <v>2500000</v>
      </c>
      <c r="E185" s="90">
        <v>2500000</v>
      </c>
    </row>
    <row r="186" spans="1:5" ht="60">
      <c r="A186" s="84" t="s">
        <v>167</v>
      </c>
      <c r="B186" s="85" t="s">
        <v>168</v>
      </c>
      <c r="C186" s="93"/>
      <c r="D186" s="83">
        <f>D187</f>
        <v>4467945</v>
      </c>
      <c r="E186" s="83">
        <f>E187</f>
        <v>4767945</v>
      </c>
    </row>
    <row r="187" spans="1:5" ht="28.5">
      <c r="A187" s="91" t="s">
        <v>169</v>
      </c>
      <c r="B187" s="85" t="s">
        <v>170</v>
      </c>
      <c r="C187" s="93"/>
      <c r="D187" s="83">
        <f>D188+D191</f>
        <v>4467945</v>
      </c>
      <c r="E187" s="83">
        <f>E188+E191</f>
        <v>4767945</v>
      </c>
    </row>
    <row r="188" spans="1:5" ht="15">
      <c r="A188" s="91" t="s">
        <v>255</v>
      </c>
      <c r="B188" s="85" t="s">
        <v>256</v>
      </c>
      <c r="C188" s="93"/>
      <c r="D188" s="83">
        <f>D189</f>
        <v>3900000</v>
      </c>
      <c r="E188" s="83">
        <f>E189</f>
        <v>4200000</v>
      </c>
    </row>
    <row r="189" spans="1:5" ht="15">
      <c r="A189" s="88" t="s">
        <v>47</v>
      </c>
      <c r="B189" s="86" t="s">
        <v>256</v>
      </c>
      <c r="C189" s="93">
        <v>800</v>
      </c>
      <c r="D189" s="89">
        <f>D190</f>
        <v>3900000</v>
      </c>
      <c r="E189" s="89">
        <f>E190</f>
        <v>4200000</v>
      </c>
    </row>
    <row r="190" spans="1:5" ht="30">
      <c r="A190" s="88" t="s">
        <v>68</v>
      </c>
      <c r="B190" s="86" t="s">
        <v>256</v>
      </c>
      <c r="C190" s="93">
        <v>810</v>
      </c>
      <c r="D190" s="90">
        <v>3900000</v>
      </c>
      <c r="E190" s="90">
        <v>4200000</v>
      </c>
    </row>
    <row r="191" spans="1:5" ht="43.5">
      <c r="A191" s="94" t="s">
        <v>364</v>
      </c>
      <c r="B191" s="85" t="s">
        <v>257</v>
      </c>
      <c r="C191" s="93"/>
      <c r="D191" s="83">
        <f>D192</f>
        <v>567945</v>
      </c>
      <c r="E191" s="83">
        <f>E192</f>
        <v>567945</v>
      </c>
    </row>
    <row r="192" spans="1:5" ht="15.75" customHeight="1">
      <c r="A192" s="96" t="s">
        <v>63</v>
      </c>
      <c r="B192" s="86" t="s">
        <v>257</v>
      </c>
      <c r="C192" s="93">
        <v>200</v>
      </c>
      <c r="D192" s="89">
        <f>D193</f>
        <v>567945</v>
      </c>
      <c r="E192" s="89">
        <f>E193</f>
        <v>567945</v>
      </c>
    </row>
    <row r="193" spans="1:5" ht="30">
      <c r="A193" s="96" t="s">
        <v>64</v>
      </c>
      <c r="B193" s="86" t="s">
        <v>257</v>
      </c>
      <c r="C193" s="93">
        <v>240</v>
      </c>
      <c r="D193" s="90">
        <v>567945</v>
      </c>
      <c r="E193" s="90">
        <v>567945</v>
      </c>
    </row>
    <row r="194" spans="1:5" ht="30">
      <c r="A194" s="84" t="s">
        <v>72</v>
      </c>
      <c r="B194" s="97" t="s">
        <v>145</v>
      </c>
      <c r="C194" s="98"/>
      <c r="D194" s="83">
        <f>D195</f>
        <v>14128200</v>
      </c>
      <c r="E194" s="83">
        <f>E195</f>
        <v>14504666.67</v>
      </c>
    </row>
    <row r="195" spans="1:5" ht="43.5">
      <c r="A195" s="94" t="s">
        <v>207</v>
      </c>
      <c r="B195" s="97" t="s">
        <v>144</v>
      </c>
      <c r="C195" s="98"/>
      <c r="D195" s="83">
        <f>D196+D199+D202+D207+D210+D213+D216</f>
        <v>14128200</v>
      </c>
      <c r="E195" s="83">
        <f>E196+E199+E202+E207+E210+E213+E216</f>
        <v>14504666.67</v>
      </c>
    </row>
    <row r="196" spans="1:5" ht="43.5">
      <c r="A196" s="94" t="s">
        <v>306</v>
      </c>
      <c r="B196" s="85" t="s">
        <v>307</v>
      </c>
      <c r="C196" s="98"/>
      <c r="D196" s="83">
        <f>D197</f>
        <v>50000</v>
      </c>
      <c r="E196" s="83">
        <f>E197</f>
        <v>50000</v>
      </c>
    </row>
    <row r="197" spans="1:5" ht="15">
      <c r="A197" s="88" t="s">
        <v>63</v>
      </c>
      <c r="B197" s="86" t="s">
        <v>307</v>
      </c>
      <c r="C197" s="98" t="s">
        <v>55</v>
      </c>
      <c r="D197" s="89">
        <f>D198</f>
        <v>50000</v>
      </c>
      <c r="E197" s="89">
        <f>E198</f>
        <v>50000</v>
      </c>
    </row>
    <row r="198" spans="1:5" ht="30">
      <c r="A198" s="88" t="s">
        <v>64</v>
      </c>
      <c r="B198" s="86" t="s">
        <v>307</v>
      </c>
      <c r="C198" s="98" t="s">
        <v>56</v>
      </c>
      <c r="D198" s="90">
        <v>50000</v>
      </c>
      <c r="E198" s="90">
        <v>50000</v>
      </c>
    </row>
    <row r="199" spans="1:5" ht="29.25">
      <c r="A199" s="94" t="s">
        <v>241</v>
      </c>
      <c r="B199" s="97" t="s">
        <v>234</v>
      </c>
      <c r="C199" s="98"/>
      <c r="D199" s="83">
        <f>D200</f>
        <v>191200</v>
      </c>
      <c r="E199" s="83">
        <f>E200</f>
        <v>191200</v>
      </c>
    </row>
    <row r="200" spans="1:5" ht="15">
      <c r="A200" s="88" t="s">
        <v>63</v>
      </c>
      <c r="B200" s="98" t="s">
        <v>234</v>
      </c>
      <c r="C200" s="98" t="s">
        <v>55</v>
      </c>
      <c r="D200" s="89">
        <f>D201</f>
        <v>191200</v>
      </c>
      <c r="E200" s="89">
        <f>E201</f>
        <v>191200</v>
      </c>
    </row>
    <row r="201" spans="1:5" ht="30">
      <c r="A201" s="88" t="s">
        <v>64</v>
      </c>
      <c r="B201" s="98" t="s">
        <v>234</v>
      </c>
      <c r="C201" s="98" t="s">
        <v>56</v>
      </c>
      <c r="D201" s="90">
        <v>191200</v>
      </c>
      <c r="E201" s="90">
        <v>191200</v>
      </c>
    </row>
    <row r="202" spans="1:5" ht="28.5">
      <c r="A202" s="94" t="s">
        <v>220</v>
      </c>
      <c r="B202" s="97" t="s">
        <v>249</v>
      </c>
      <c r="C202" s="97"/>
      <c r="D202" s="83">
        <f>D203+D205</f>
        <v>12877000</v>
      </c>
      <c r="E202" s="83">
        <f>E203+E205</f>
        <v>12927000</v>
      </c>
    </row>
    <row r="203" spans="1:5" ht="15">
      <c r="A203" s="88" t="s">
        <v>63</v>
      </c>
      <c r="B203" s="98" t="s">
        <v>249</v>
      </c>
      <c r="C203" s="98" t="s">
        <v>55</v>
      </c>
      <c r="D203" s="89">
        <f>D204</f>
        <v>1877000</v>
      </c>
      <c r="E203" s="89">
        <f>E204</f>
        <v>1927000</v>
      </c>
    </row>
    <row r="204" spans="1:5" ht="30">
      <c r="A204" s="88" t="s">
        <v>64</v>
      </c>
      <c r="B204" s="98" t="s">
        <v>249</v>
      </c>
      <c r="C204" s="98" t="s">
        <v>56</v>
      </c>
      <c r="D204" s="90">
        <v>1877000</v>
      </c>
      <c r="E204" s="90">
        <v>1927000</v>
      </c>
    </row>
    <row r="205" spans="1:5" ht="15">
      <c r="A205" s="88" t="s">
        <v>47</v>
      </c>
      <c r="B205" s="98" t="s">
        <v>249</v>
      </c>
      <c r="C205" s="86" t="s">
        <v>57</v>
      </c>
      <c r="D205" s="89">
        <f>D206</f>
        <v>11000000</v>
      </c>
      <c r="E205" s="89">
        <f>E206</f>
        <v>11000000</v>
      </c>
    </row>
    <row r="206" spans="1:5" ht="30">
      <c r="A206" s="88" t="s">
        <v>68</v>
      </c>
      <c r="B206" s="98" t="s">
        <v>249</v>
      </c>
      <c r="C206" s="93">
        <v>810</v>
      </c>
      <c r="D206" s="90">
        <v>11000000</v>
      </c>
      <c r="E206" s="90">
        <v>11000000</v>
      </c>
    </row>
    <row r="207" spans="1:5" ht="29.25">
      <c r="A207" s="94" t="s">
        <v>311</v>
      </c>
      <c r="B207" s="85" t="s">
        <v>312</v>
      </c>
      <c r="C207" s="93"/>
      <c r="D207" s="83">
        <f>D208</f>
        <v>372222.22</v>
      </c>
      <c r="E207" s="83">
        <f>E208</f>
        <v>372222.22</v>
      </c>
    </row>
    <row r="208" spans="1:5" ht="15">
      <c r="A208" s="88" t="s">
        <v>63</v>
      </c>
      <c r="B208" s="86" t="s">
        <v>312</v>
      </c>
      <c r="C208" s="93">
        <v>200</v>
      </c>
      <c r="D208" s="89">
        <f>D209</f>
        <v>372222.22</v>
      </c>
      <c r="E208" s="89">
        <f>E209</f>
        <v>372222.22</v>
      </c>
    </row>
    <row r="209" spans="1:5" ht="30">
      <c r="A209" s="88" t="s">
        <v>64</v>
      </c>
      <c r="B209" s="86" t="s">
        <v>312</v>
      </c>
      <c r="C209" s="93">
        <v>240</v>
      </c>
      <c r="D209" s="90">
        <v>372222.22</v>
      </c>
      <c r="E209" s="90">
        <v>372222.22</v>
      </c>
    </row>
    <row r="210" spans="1:5" ht="72">
      <c r="A210" s="94" t="s">
        <v>166</v>
      </c>
      <c r="B210" s="85" t="s">
        <v>248</v>
      </c>
      <c r="C210" s="93"/>
      <c r="D210" s="83">
        <f>D211</f>
        <v>360000</v>
      </c>
      <c r="E210" s="83">
        <f>E211</f>
        <v>360000</v>
      </c>
    </row>
    <row r="211" spans="1:5" ht="15">
      <c r="A211" s="88" t="s">
        <v>63</v>
      </c>
      <c r="B211" s="86" t="s">
        <v>248</v>
      </c>
      <c r="C211" s="93">
        <v>200</v>
      </c>
      <c r="D211" s="89">
        <f>D212</f>
        <v>360000</v>
      </c>
      <c r="E211" s="89">
        <f>E212</f>
        <v>360000</v>
      </c>
    </row>
    <row r="212" spans="1:5" ht="30">
      <c r="A212" s="88" t="s">
        <v>64</v>
      </c>
      <c r="B212" s="86" t="s">
        <v>248</v>
      </c>
      <c r="C212" s="93">
        <v>240</v>
      </c>
      <c r="D212" s="90">
        <v>360000</v>
      </c>
      <c r="E212" s="90">
        <v>360000</v>
      </c>
    </row>
    <row r="213" spans="1:5" ht="72">
      <c r="A213" s="94" t="s">
        <v>362</v>
      </c>
      <c r="B213" s="85" t="s">
        <v>358</v>
      </c>
      <c r="C213" s="93"/>
      <c r="D213" s="83">
        <f aca="true" t="shared" si="5" ref="D213:E217">D214</f>
        <v>277777.78</v>
      </c>
      <c r="E213" s="83">
        <f t="shared" si="5"/>
        <v>277777.78</v>
      </c>
    </row>
    <row r="214" spans="1:5" ht="15">
      <c r="A214" s="88" t="s">
        <v>63</v>
      </c>
      <c r="B214" s="86" t="s">
        <v>358</v>
      </c>
      <c r="C214" s="93">
        <v>200</v>
      </c>
      <c r="D214" s="89">
        <f t="shared" si="5"/>
        <v>277777.78</v>
      </c>
      <c r="E214" s="89">
        <f t="shared" si="5"/>
        <v>277777.78</v>
      </c>
    </row>
    <row r="215" spans="1:5" ht="30">
      <c r="A215" s="88" t="s">
        <v>64</v>
      </c>
      <c r="B215" s="86" t="s">
        <v>358</v>
      </c>
      <c r="C215" s="93">
        <v>240</v>
      </c>
      <c r="D215" s="90">
        <v>277777.78</v>
      </c>
      <c r="E215" s="90">
        <v>277777.78</v>
      </c>
    </row>
    <row r="216" spans="1:5" ht="29.25">
      <c r="A216" s="94" t="s">
        <v>345</v>
      </c>
      <c r="B216" s="85" t="s">
        <v>344</v>
      </c>
      <c r="C216" s="93"/>
      <c r="D216" s="83">
        <f t="shared" si="5"/>
        <v>0</v>
      </c>
      <c r="E216" s="83">
        <f t="shared" si="5"/>
        <v>326466.67</v>
      </c>
    </row>
    <row r="217" spans="1:5" ht="15">
      <c r="A217" s="88" t="s">
        <v>63</v>
      </c>
      <c r="B217" s="86" t="s">
        <v>344</v>
      </c>
      <c r="C217" s="93" t="s">
        <v>55</v>
      </c>
      <c r="D217" s="89">
        <f t="shared" si="5"/>
        <v>0</v>
      </c>
      <c r="E217" s="89">
        <f t="shared" si="5"/>
        <v>326466.67</v>
      </c>
    </row>
    <row r="218" spans="1:5" ht="30">
      <c r="A218" s="88" t="s">
        <v>64</v>
      </c>
      <c r="B218" s="86" t="s">
        <v>344</v>
      </c>
      <c r="C218" s="93" t="s">
        <v>56</v>
      </c>
      <c r="D218" s="90">
        <v>0</v>
      </c>
      <c r="E218" s="90">
        <v>326466.67</v>
      </c>
    </row>
    <row r="219" spans="1:5" ht="45">
      <c r="A219" s="84" t="s">
        <v>334</v>
      </c>
      <c r="B219" s="85" t="s">
        <v>182</v>
      </c>
      <c r="C219" s="85"/>
      <c r="D219" s="83">
        <f>D220</f>
        <v>317526</v>
      </c>
      <c r="E219" s="83">
        <f>E220</f>
        <v>323149</v>
      </c>
    </row>
    <row r="220" spans="1:5" ht="28.5">
      <c r="A220" s="94" t="s">
        <v>181</v>
      </c>
      <c r="B220" s="85" t="s">
        <v>183</v>
      </c>
      <c r="C220" s="85"/>
      <c r="D220" s="83">
        <f>D221+D224+D227</f>
        <v>317526</v>
      </c>
      <c r="E220" s="83">
        <f>E221+E224+E227</f>
        <v>323149</v>
      </c>
    </row>
    <row r="221" spans="1:5" ht="14.25">
      <c r="A221" s="94" t="s">
        <v>318</v>
      </c>
      <c r="B221" s="85" t="s">
        <v>319</v>
      </c>
      <c r="C221" s="85"/>
      <c r="D221" s="83">
        <f>D222</f>
        <v>100000</v>
      </c>
      <c r="E221" s="83">
        <f>E222</f>
        <v>100000</v>
      </c>
    </row>
    <row r="222" spans="1:5" ht="15">
      <c r="A222" s="88" t="s">
        <v>320</v>
      </c>
      <c r="B222" s="86" t="s">
        <v>319</v>
      </c>
      <c r="C222" s="86" t="s">
        <v>55</v>
      </c>
      <c r="D222" s="89">
        <f>D223</f>
        <v>100000</v>
      </c>
      <c r="E222" s="89">
        <f>E223</f>
        <v>100000</v>
      </c>
    </row>
    <row r="223" spans="1:5" ht="15">
      <c r="A223" s="88" t="s">
        <v>321</v>
      </c>
      <c r="B223" s="86" t="s">
        <v>319</v>
      </c>
      <c r="C223" s="86" t="s">
        <v>56</v>
      </c>
      <c r="D223" s="90">
        <v>100000</v>
      </c>
      <c r="E223" s="90">
        <v>100000</v>
      </c>
    </row>
    <row r="224" spans="1:5" ht="15">
      <c r="A224" s="94" t="s">
        <v>91</v>
      </c>
      <c r="B224" s="85" t="s">
        <v>184</v>
      </c>
      <c r="C224" s="86"/>
      <c r="D224" s="83">
        <f>D225</f>
        <v>77000</v>
      </c>
      <c r="E224" s="83">
        <f>E225</f>
        <v>77000</v>
      </c>
    </row>
    <row r="225" spans="1:5" ht="15">
      <c r="A225" s="88" t="s">
        <v>63</v>
      </c>
      <c r="B225" s="86" t="s">
        <v>184</v>
      </c>
      <c r="C225" s="86" t="s">
        <v>55</v>
      </c>
      <c r="D225" s="89">
        <f>D226</f>
        <v>77000</v>
      </c>
      <c r="E225" s="89">
        <f>E226</f>
        <v>77000</v>
      </c>
    </row>
    <row r="226" spans="1:5" ht="30">
      <c r="A226" s="88" t="s">
        <v>64</v>
      </c>
      <c r="B226" s="86" t="s">
        <v>184</v>
      </c>
      <c r="C226" s="86" t="s">
        <v>56</v>
      </c>
      <c r="D226" s="90">
        <v>77000</v>
      </c>
      <c r="E226" s="90">
        <v>77000</v>
      </c>
    </row>
    <row r="227" spans="1:5" ht="14.25">
      <c r="A227" s="94" t="s">
        <v>185</v>
      </c>
      <c r="B227" s="85" t="s">
        <v>221</v>
      </c>
      <c r="C227" s="85"/>
      <c r="D227" s="83">
        <f>D228</f>
        <v>140526</v>
      </c>
      <c r="E227" s="83">
        <f>E228</f>
        <v>146149</v>
      </c>
    </row>
    <row r="228" spans="1:5" ht="45">
      <c r="A228" s="96" t="s">
        <v>80</v>
      </c>
      <c r="B228" s="86" t="s">
        <v>221</v>
      </c>
      <c r="C228" s="86" t="s">
        <v>52</v>
      </c>
      <c r="D228" s="89">
        <f>D229</f>
        <v>140526</v>
      </c>
      <c r="E228" s="89">
        <f>E229</f>
        <v>146149</v>
      </c>
    </row>
    <row r="229" spans="1:5" ht="15">
      <c r="A229" s="96" t="s">
        <v>81</v>
      </c>
      <c r="B229" s="86" t="s">
        <v>221</v>
      </c>
      <c r="C229" s="86" t="s">
        <v>82</v>
      </c>
      <c r="D229" s="90">
        <v>140526</v>
      </c>
      <c r="E229" s="90">
        <v>146149</v>
      </c>
    </row>
    <row r="230" spans="1:5" ht="35.25" customHeight="1">
      <c r="A230" s="84" t="s">
        <v>231</v>
      </c>
      <c r="B230" s="97" t="s">
        <v>124</v>
      </c>
      <c r="C230" s="97"/>
      <c r="D230" s="83">
        <f>D231</f>
        <v>11696743</v>
      </c>
      <c r="E230" s="83">
        <f>E231</f>
        <v>12148185</v>
      </c>
    </row>
    <row r="231" spans="1:5" ht="28.5">
      <c r="A231" s="91" t="s">
        <v>122</v>
      </c>
      <c r="B231" s="97" t="s">
        <v>125</v>
      </c>
      <c r="C231" s="97"/>
      <c r="D231" s="83">
        <f>D232+D239</f>
        <v>11696743</v>
      </c>
      <c r="E231" s="83">
        <f>E232+E239</f>
        <v>12148185</v>
      </c>
    </row>
    <row r="232" spans="1:5" ht="14.25">
      <c r="A232" s="91" t="s">
        <v>51</v>
      </c>
      <c r="B232" s="97" t="s">
        <v>126</v>
      </c>
      <c r="C232" s="97"/>
      <c r="D232" s="83">
        <f>D233+D235+D237</f>
        <v>11499743</v>
      </c>
      <c r="E232" s="83">
        <f>E233+E235+E237</f>
        <v>11949185</v>
      </c>
    </row>
    <row r="233" spans="1:5" ht="45">
      <c r="A233" s="100" t="s">
        <v>83</v>
      </c>
      <c r="B233" s="98" t="s">
        <v>126</v>
      </c>
      <c r="C233" s="98" t="s">
        <v>52</v>
      </c>
      <c r="D233" s="89">
        <f>D234</f>
        <v>9093543</v>
      </c>
      <c r="E233" s="89">
        <f>E234</f>
        <v>9460985</v>
      </c>
    </row>
    <row r="234" spans="1:5" ht="15">
      <c r="A234" s="103" t="s">
        <v>89</v>
      </c>
      <c r="B234" s="98" t="s">
        <v>126</v>
      </c>
      <c r="C234" s="98" t="s">
        <v>54</v>
      </c>
      <c r="D234" s="90">
        <v>9093543</v>
      </c>
      <c r="E234" s="90">
        <v>9460985</v>
      </c>
    </row>
    <row r="235" spans="1:5" ht="15">
      <c r="A235" s="88" t="s">
        <v>63</v>
      </c>
      <c r="B235" s="98" t="s">
        <v>126</v>
      </c>
      <c r="C235" s="98" t="s">
        <v>55</v>
      </c>
      <c r="D235" s="89">
        <f>D236</f>
        <v>2405200</v>
      </c>
      <c r="E235" s="89">
        <f>E236</f>
        <v>2487200</v>
      </c>
    </row>
    <row r="236" spans="1:5" ht="30">
      <c r="A236" s="88" t="s">
        <v>64</v>
      </c>
      <c r="B236" s="98" t="s">
        <v>126</v>
      </c>
      <c r="C236" s="98" t="s">
        <v>56</v>
      </c>
      <c r="D236" s="90">
        <v>2405200</v>
      </c>
      <c r="E236" s="90">
        <v>2487200</v>
      </c>
    </row>
    <row r="237" spans="1:5" ht="15">
      <c r="A237" s="103" t="s">
        <v>47</v>
      </c>
      <c r="B237" s="98" t="s">
        <v>126</v>
      </c>
      <c r="C237" s="98" t="s">
        <v>57</v>
      </c>
      <c r="D237" s="89">
        <f>D238</f>
        <v>1000</v>
      </c>
      <c r="E237" s="89">
        <f>E238</f>
        <v>1000</v>
      </c>
    </row>
    <row r="238" spans="1:5" ht="15">
      <c r="A238" s="103" t="s">
        <v>65</v>
      </c>
      <c r="B238" s="98" t="s">
        <v>126</v>
      </c>
      <c r="C238" s="98" t="s">
        <v>58</v>
      </c>
      <c r="D238" s="90">
        <v>1000</v>
      </c>
      <c r="E238" s="90">
        <v>1000</v>
      </c>
    </row>
    <row r="239" spans="1:5" ht="14.25">
      <c r="A239" s="77" t="s">
        <v>114</v>
      </c>
      <c r="B239" s="106" t="s">
        <v>283</v>
      </c>
      <c r="C239" s="85"/>
      <c r="D239" s="83">
        <f>D240+D242</f>
        <v>197000</v>
      </c>
      <c r="E239" s="83">
        <f>E240+E242</f>
        <v>199000</v>
      </c>
    </row>
    <row r="240" spans="1:5" ht="15">
      <c r="A240" s="88" t="s">
        <v>63</v>
      </c>
      <c r="B240" s="107" t="s">
        <v>283</v>
      </c>
      <c r="C240" s="86" t="s">
        <v>55</v>
      </c>
      <c r="D240" s="89">
        <f>D241</f>
        <v>120000</v>
      </c>
      <c r="E240" s="89">
        <f>E241</f>
        <v>120000</v>
      </c>
    </row>
    <row r="241" spans="1:5" ht="30">
      <c r="A241" s="88" t="s">
        <v>64</v>
      </c>
      <c r="B241" s="107" t="s">
        <v>283</v>
      </c>
      <c r="C241" s="86" t="s">
        <v>56</v>
      </c>
      <c r="D241" s="90">
        <v>120000</v>
      </c>
      <c r="E241" s="90">
        <v>120000</v>
      </c>
    </row>
    <row r="242" spans="1:5" ht="15">
      <c r="A242" s="96" t="s">
        <v>47</v>
      </c>
      <c r="B242" s="107" t="s">
        <v>283</v>
      </c>
      <c r="C242" s="86" t="s">
        <v>57</v>
      </c>
      <c r="D242" s="89">
        <f>D244+D243</f>
        <v>77000</v>
      </c>
      <c r="E242" s="89">
        <f>E244+E243</f>
        <v>79000</v>
      </c>
    </row>
    <row r="243" spans="1:5" ht="15">
      <c r="A243" s="96" t="s">
        <v>309</v>
      </c>
      <c r="B243" s="107" t="s">
        <v>283</v>
      </c>
      <c r="C243" s="86" t="s">
        <v>310</v>
      </c>
      <c r="D243" s="90">
        <v>50000</v>
      </c>
      <c r="E243" s="90">
        <v>50000</v>
      </c>
    </row>
    <row r="244" spans="1:5" ht="15">
      <c r="A244" s="92" t="s">
        <v>65</v>
      </c>
      <c r="B244" s="107" t="s">
        <v>283</v>
      </c>
      <c r="C244" s="86" t="s">
        <v>58</v>
      </c>
      <c r="D244" s="90">
        <v>27000</v>
      </c>
      <c r="E244" s="90">
        <v>29000</v>
      </c>
    </row>
    <row r="245" spans="1:5" ht="15">
      <c r="A245" s="84" t="s">
        <v>59</v>
      </c>
      <c r="B245" s="97" t="s">
        <v>127</v>
      </c>
      <c r="C245" s="97"/>
      <c r="D245" s="83">
        <f aca="true" t="shared" si="6" ref="D245:E247">D246</f>
        <v>1313244</v>
      </c>
      <c r="E245" s="83">
        <f t="shared" si="6"/>
        <v>1362539</v>
      </c>
    </row>
    <row r="246" spans="1:5" ht="28.5">
      <c r="A246" s="91" t="s">
        <v>60</v>
      </c>
      <c r="B246" s="97" t="s">
        <v>128</v>
      </c>
      <c r="C246" s="97"/>
      <c r="D246" s="83">
        <f t="shared" si="6"/>
        <v>1313244</v>
      </c>
      <c r="E246" s="83">
        <f t="shared" si="6"/>
        <v>1362539</v>
      </c>
    </row>
    <row r="247" spans="1:5" ht="45">
      <c r="A247" s="100" t="s">
        <v>83</v>
      </c>
      <c r="B247" s="98" t="s">
        <v>128</v>
      </c>
      <c r="C247" s="98" t="s">
        <v>52</v>
      </c>
      <c r="D247" s="89">
        <f t="shared" si="6"/>
        <v>1313244</v>
      </c>
      <c r="E247" s="89">
        <f t="shared" si="6"/>
        <v>1362539</v>
      </c>
    </row>
    <row r="248" spans="1:5" ht="15">
      <c r="A248" s="103" t="s">
        <v>78</v>
      </c>
      <c r="B248" s="98" t="s">
        <v>128</v>
      </c>
      <c r="C248" s="98" t="s">
        <v>54</v>
      </c>
      <c r="D248" s="90">
        <v>1313244</v>
      </c>
      <c r="E248" s="90">
        <v>1362539</v>
      </c>
    </row>
    <row r="249" spans="1:5" ht="45">
      <c r="A249" s="84" t="s">
        <v>50</v>
      </c>
      <c r="B249" s="97" t="s">
        <v>123</v>
      </c>
      <c r="C249" s="97"/>
      <c r="D249" s="83">
        <f aca="true" t="shared" si="7" ref="D249:E251">D250</f>
        <v>1931004</v>
      </c>
      <c r="E249" s="83">
        <f t="shared" si="7"/>
        <v>1931004</v>
      </c>
    </row>
    <row r="250" spans="1:5" ht="14.25">
      <c r="A250" s="91" t="s">
        <v>9</v>
      </c>
      <c r="B250" s="97" t="s">
        <v>123</v>
      </c>
      <c r="C250" s="97"/>
      <c r="D250" s="83">
        <f t="shared" si="7"/>
        <v>1931004</v>
      </c>
      <c r="E250" s="83">
        <f t="shared" si="7"/>
        <v>1931004</v>
      </c>
    </row>
    <row r="251" spans="1:5" ht="15">
      <c r="A251" s="88" t="s">
        <v>63</v>
      </c>
      <c r="B251" s="98" t="s">
        <v>123</v>
      </c>
      <c r="C251" s="98" t="s">
        <v>52</v>
      </c>
      <c r="D251" s="89">
        <f t="shared" si="7"/>
        <v>1931004</v>
      </c>
      <c r="E251" s="89">
        <f t="shared" si="7"/>
        <v>1931004</v>
      </c>
    </row>
    <row r="252" spans="1:5" ht="30">
      <c r="A252" s="88" t="s">
        <v>64</v>
      </c>
      <c r="B252" s="98" t="s">
        <v>123</v>
      </c>
      <c r="C252" s="98" t="s">
        <v>54</v>
      </c>
      <c r="D252" s="90">
        <v>1931004</v>
      </c>
      <c r="E252" s="90">
        <v>1931004</v>
      </c>
    </row>
    <row r="253" spans="1:5" ht="30">
      <c r="A253" s="84" t="s">
        <v>85</v>
      </c>
      <c r="B253" s="97" t="s">
        <v>146</v>
      </c>
      <c r="C253" s="86" t="s">
        <v>76</v>
      </c>
      <c r="D253" s="83">
        <f aca="true" t="shared" si="8" ref="D253:E256">D254</f>
        <v>344129</v>
      </c>
      <c r="E253" s="83">
        <f t="shared" si="8"/>
        <v>351771</v>
      </c>
    </row>
    <row r="254" spans="1:5" ht="14.25">
      <c r="A254" s="94" t="s">
        <v>75</v>
      </c>
      <c r="B254" s="106" t="s">
        <v>147</v>
      </c>
      <c r="C254" s="85" t="s">
        <v>76</v>
      </c>
      <c r="D254" s="83">
        <f t="shared" si="8"/>
        <v>344129</v>
      </c>
      <c r="E254" s="83">
        <f t="shared" si="8"/>
        <v>351771</v>
      </c>
    </row>
    <row r="255" spans="1:5" ht="28.5">
      <c r="A255" s="94" t="s">
        <v>20</v>
      </c>
      <c r="B255" s="106" t="s">
        <v>148</v>
      </c>
      <c r="C255" s="85" t="s">
        <v>76</v>
      </c>
      <c r="D255" s="83">
        <f>D256+D258</f>
        <v>344129</v>
      </c>
      <c r="E255" s="83">
        <f>E256+E258</f>
        <v>351771</v>
      </c>
    </row>
    <row r="256" spans="1:5" ht="45">
      <c r="A256" s="96" t="s">
        <v>83</v>
      </c>
      <c r="B256" s="107" t="s">
        <v>148</v>
      </c>
      <c r="C256" s="98" t="s">
        <v>52</v>
      </c>
      <c r="D256" s="89">
        <f t="shared" si="8"/>
        <v>320099</v>
      </c>
      <c r="E256" s="89">
        <f t="shared" si="8"/>
        <v>332755</v>
      </c>
    </row>
    <row r="257" spans="1:5" ht="15">
      <c r="A257" s="96" t="s">
        <v>90</v>
      </c>
      <c r="B257" s="107" t="s">
        <v>148</v>
      </c>
      <c r="C257" s="98" t="s">
        <v>54</v>
      </c>
      <c r="D257" s="90">
        <v>320099</v>
      </c>
      <c r="E257" s="90">
        <v>332755</v>
      </c>
    </row>
    <row r="258" spans="1:5" ht="15">
      <c r="A258" s="88" t="s">
        <v>63</v>
      </c>
      <c r="B258" s="107" t="s">
        <v>148</v>
      </c>
      <c r="C258" s="98" t="s">
        <v>55</v>
      </c>
      <c r="D258" s="89">
        <f>D259</f>
        <v>24030</v>
      </c>
      <c r="E258" s="89">
        <f>E259</f>
        <v>19016</v>
      </c>
    </row>
    <row r="259" spans="1:5" ht="30">
      <c r="A259" s="88" t="s">
        <v>64</v>
      </c>
      <c r="B259" s="107" t="s">
        <v>148</v>
      </c>
      <c r="C259" s="98" t="s">
        <v>56</v>
      </c>
      <c r="D259" s="90">
        <v>24030</v>
      </c>
      <c r="E259" s="90">
        <v>19016</v>
      </c>
    </row>
    <row r="261" ht="15">
      <c r="A261" s="75"/>
    </row>
  </sheetData>
  <sheetProtection/>
  <mergeCells count="1">
    <mergeCell ref="A7:E7"/>
  </mergeCells>
  <printOptions/>
  <pageMargins left="0.7086614173228347" right="0.7086614173228347" top="0.7480314960629921" bottom="0.7086614173228347" header="0.31496062992125984" footer="0.31496062992125984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42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8.421875" style="19" customWidth="1"/>
    <col min="2" max="2" width="49.8515625" style="19" customWidth="1"/>
    <col min="3" max="3" width="25.8515625" style="19" customWidth="1"/>
    <col min="4" max="240" width="9.140625" style="19" customWidth="1"/>
    <col min="241" max="241" width="37.7109375" style="19" customWidth="1"/>
    <col min="242" max="242" width="7.57421875" style="19" customWidth="1"/>
    <col min="243" max="244" width="9.00390625" style="19" customWidth="1"/>
    <col min="245" max="245" width="6.421875" style="19" customWidth="1"/>
    <col min="246" max="246" width="9.28125" style="19" customWidth="1"/>
    <col min="247" max="247" width="11.00390625" style="19" customWidth="1"/>
    <col min="248" max="248" width="9.8515625" style="19" customWidth="1"/>
    <col min="249" max="251" width="0" style="19" hidden="1" customWidth="1"/>
    <col min="252" max="16384" width="9.140625" style="19" customWidth="1"/>
  </cols>
  <sheetData>
    <row r="2" ht="12">
      <c r="C2" s="19" t="s">
        <v>305</v>
      </c>
    </row>
    <row r="3" ht="12">
      <c r="C3" s="19" t="s">
        <v>287</v>
      </c>
    </row>
    <row r="4" ht="12">
      <c r="C4" s="19" t="s">
        <v>288</v>
      </c>
    </row>
    <row r="5" ht="12">
      <c r="C5" s="19" t="s">
        <v>366</v>
      </c>
    </row>
    <row r="6" ht="12">
      <c r="C6" s="20"/>
    </row>
    <row r="7" spans="1:3" ht="30.75" customHeight="1">
      <c r="A7" s="117" t="s">
        <v>339</v>
      </c>
      <c r="B7" s="117"/>
      <c r="C7" s="117"/>
    </row>
    <row r="8" ht="12">
      <c r="B8" s="21"/>
    </row>
    <row r="9" ht="12">
      <c r="C9" s="22" t="s">
        <v>93</v>
      </c>
    </row>
    <row r="10" spans="1:3" ht="30" customHeight="1">
      <c r="A10" s="24" t="s">
        <v>209</v>
      </c>
      <c r="B10" s="24" t="s">
        <v>210</v>
      </c>
      <c r="C10" s="24" t="s">
        <v>340</v>
      </c>
    </row>
    <row r="11" spans="1:3" ht="12">
      <c r="A11" s="23">
        <v>1</v>
      </c>
      <c r="B11" s="23">
        <v>2</v>
      </c>
      <c r="C11" s="23">
        <v>3</v>
      </c>
    </row>
    <row r="12" spans="1:3" ht="36">
      <c r="A12" s="18"/>
      <c r="B12" s="49" t="s">
        <v>102</v>
      </c>
      <c r="C12" s="26"/>
    </row>
    <row r="13" spans="1:3" ht="12">
      <c r="A13" s="20"/>
      <c r="B13" s="39" t="s">
        <v>4</v>
      </c>
      <c r="C13" s="26">
        <f>C14+C20+C22+C25+C28+C32+C34+C36+C39+C41</f>
        <v>157367379.87</v>
      </c>
    </row>
    <row r="14" spans="1:3" ht="12">
      <c r="A14" s="64" t="s">
        <v>211</v>
      </c>
      <c r="B14" s="65" t="s">
        <v>5</v>
      </c>
      <c r="C14" s="26">
        <f>C15+C16+C17+C18+C19</f>
        <v>28889082</v>
      </c>
    </row>
    <row r="15" spans="1:3" s="21" customFormat="1" ht="36">
      <c r="A15" s="66" t="s">
        <v>8</v>
      </c>
      <c r="B15" s="67" t="s">
        <v>49</v>
      </c>
      <c r="C15" s="28">
        <f>'приложение 4'!F14</f>
        <v>1931004</v>
      </c>
    </row>
    <row r="16" spans="1:3" ht="36">
      <c r="A16" s="68" t="s">
        <v>11</v>
      </c>
      <c r="B16" s="67" t="s">
        <v>10</v>
      </c>
      <c r="C16" s="28">
        <f>'приложение 4'!F19</f>
        <v>12329983</v>
      </c>
    </row>
    <row r="17" spans="1:3" ht="12">
      <c r="A17" s="68" t="s">
        <v>101</v>
      </c>
      <c r="B17" s="69" t="s">
        <v>99</v>
      </c>
      <c r="C17" s="28">
        <f>'приложение 4'!F33</f>
        <v>1000000</v>
      </c>
    </row>
    <row r="18" spans="1:3" ht="12">
      <c r="A18" s="68" t="s">
        <v>13</v>
      </c>
      <c r="B18" s="69" t="s">
        <v>12</v>
      </c>
      <c r="C18" s="28">
        <f>'приложение 4'!F38</f>
        <v>400000</v>
      </c>
    </row>
    <row r="19" spans="1:3" ht="12">
      <c r="A19" s="68" t="s">
        <v>15</v>
      </c>
      <c r="B19" s="69" t="s">
        <v>14</v>
      </c>
      <c r="C19" s="28">
        <f>'приложение 4'!F44</f>
        <v>13228095</v>
      </c>
    </row>
    <row r="20" spans="1:3" ht="12">
      <c r="A20" s="64" t="s">
        <v>212</v>
      </c>
      <c r="B20" s="65" t="s">
        <v>16</v>
      </c>
      <c r="C20" s="26">
        <f>C21</f>
        <v>343158</v>
      </c>
    </row>
    <row r="21" spans="1:3" ht="12">
      <c r="A21" s="68" t="s">
        <v>19</v>
      </c>
      <c r="B21" s="69" t="s">
        <v>18</v>
      </c>
      <c r="C21" s="28">
        <f>'приложение 4'!F87</f>
        <v>343158</v>
      </c>
    </row>
    <row r="22" spans="1:3" ht="24.75" customHeight="1">
      <c r="A22" s="64" t="s">
        <v>213</v>
      </c>
      <c r="B22" s="70" t="s">
        <v>21</v>
      </c>
      <c r="C22" s="26">
        <f>C23+C24</f>
        <v>5144405.42</v>
      </c>
    </row>
    <row r="23" spans="1:3" ht="24">
      <c r="A23" s="68" t="s">
        <v>24</v>
      </c>
      <c r="B23" s="69" t="s">
        <v>23</v>
      </c>
      <c r="C23" s="28">
        <f>'приложение 4'!F96</f>
        <v>4276377.42</v>
      </c>
    </row>
    <row r="24" spans="1:3" ht="12">
      <c r="A24" s="68" t="s">
        <v>48</v>
      </c>
      <c r="B24" s="69" t="s">
        <v>77</v>
      </c>
      <c r="C24" s="28">
        <f>'приложение 4'!F119</f>
        <v>868028</v>
      </c>
    </row>
    <row r="25" spans="1:3" ht="12">
      <c r="A25" s="64" t="s">
        <v>214</v>
      </c>
      <c r="B25" s="71" t="s">
        <v>106</v>
      </c>
      <c r="C25" s="26">
        <f>C26+C27</f>
        <v>19482777</v>
      </c>
    </row>
    <row r="26" spans="1:3" ht="12">
      <c r="A26" s="68" t="s">
        <v>107</v>
      </c>
      <c r="B26" s="72" t="s">
        <v>109</v>
      </c>
      <c r="C26" s="28">
        <f>'приложение 4'!F128</f>
        <v>18582777</v>
      </c>
    </row>
    <row r="27" spans="1:3" ht="12">
      <c r="A27" s="68" t="s">
        <v>104</v>
      </c>
      <c r="B27" s="72" t="s">
        <v>105</v>
      </c>
      <c r="C27" s="28">
        <f>'приложение 4'!F143</f>
        <v>900000</v>
      </c>
    </row>
    <row r="28" spans="1:3" ht="12">
      <c r="A28" s="64" t="s">
        <v>215</v>
      </c>
      <c r="B28" s="71" t="s">
        <v>25</v>
      </c>
      <c r="C28" s="26">
        <f>C29+C31+C30</f>
        <v>48576112.45</v>
      </c>
    </row>
    <row r="29" spans="1:3" ht="12">
      <c r="A29" s="68" t="s">
        <v>28</v>
      </c>
      <c r="B29" s="72" t="s">
        <v>27</v>
      </c>
      <c r="C29" s="28">
        <f>'приложение 4'!F159</f>
        <v>4127570.45</v>
      </c>
    </row>
    <row r="30" spans="1:3" ht="12">
      <c r="A30" s="68" t="s">
        <v>29</v>
      </c>
      <c r="B30" s="73" t="s">
        <v>98</v>
      </c>
      <c r="C30" s="28">
        <f>'приложение 4'!F179</f>
        <v>20462945</v>
      </c>
    </row>
    <row r="31" spans="1:3" ht="12">
      <c r="A31" s="68" t="s">
        <v>31</v>
      </c>
      <c r="B31" s="73" t="s">
        <v>30</v>
      </c>
      <c r="C31" s="28">
        <f>'приложение 4'!F205</f>
        <v>23985597</v>
      </c>
    </row>
    <row r="32" spans="1:3" ht="12">
      <c r="A32" s="64" t="s">
        <v>216</v>
      </c>
      <c r="B32" s="71" t="s">
        <v>32</v>
      </c>
      <c r="C32" s="26">
        <f>C33</f>
        <v>312382</v>
      </c>
    </row>
    <row r="33" spans="1:3" ht="12">
      <c r="A33" s="68" t="s">
        <v>35</v>
      </c>
      <c r="B33" s="67" t="s">
        <v>34</v>
      </c>
      <c r="C33" s="28">
        <f>'приложение 4'!F248</f>
        <v>312382</v>
      </c>
    </row>
    <row r="34" spans="1:3" ht="12">
      <c r="A34" s="64" t="s">
        <v>217</v>
      </c>
      <c r="B34" s="65" t="s">
        <v>36</v>
      </c>
      <c r="C34" s="26">
        <f>C35</f>
        <v>23780463</v>
      </c>
    </row>
    <row r="35" spans="1:3" ht="12">
      <c r="A35" s="68" t="s">
        <v>39</v>
      </c>
      <c r="B35" s="67" t="s">
        <v>38</v>
      </c>
      <c r="C35" s="28">
        <f>'приложение 4'!F261</f>
        <v>23780463</v>
      </c>
    </row>
    <row r="36" spans="1:3" ht="12">
      <c r="A36" s="64" t="s">
        <v>218</v>
      </c>
      <c r="B36" s="65" t="s">
        <v>40</v>
      </c>
      <c r="C36" s="26">
        <f>C37+C38</f>
        <v>3055000</v>
      </c>
    </row>
    <row r="37" spans="1:3" ht="12">
      <c r="A37" s="68" t="s">
        <v>43</v>
      </c>
      <c r="B37" s="67" t="s">
        <v>42</v>
      </c>
      <c r="C37" s="28">
        <f>'приложение 4'!F278</f>
        <v>20000</v>
      </c>
    </row>
    <row r="38" spans="1:3" ht="12">
      <c r="A38" s="68" t="s">
        <v>292</v>
      </c>
      <c r="B38" s="67" t="s">
        <v>291</v>
      </c>
      <c r="C38" s="28">
        <f>'приложение 4'!F285</f>
        <v>3035000</v>
      </c>
    </row>
    <row r="39" spans="1:3" ht="12">
      <c r="A39" s="64" t="s">
        <v>219</v>
      </c>
      <c r="B39" s="65" t="s">
        <v>44</v>
      </c>
      <c r="C39" s="26">
        <f>C40</f>
        <v>7784000</v>
      </c>
    </row>
    <row r="40" spans="1:3" ht="12">
      <c r="A40" s="68" t="s">
        <v>46</v>
      </c>
      <c r="B40" s="67" t="s">
        <v>92</v>
      </c>
      <c r="C40" s="28">
        <f>'приложение 4'!F308</f>
        <v>7784000</v>
      </c>
    </row>
    <row r="41" spans="1:3" s="21" customFormat="1" ht="24">
      <c r="A41" s="64" t="s">
        <v>297</v>
      </c>
      <c r="B41" s="14" t="s">
        <v>308</v>
      </c>
      <c r="C41" s="26">
        <f>C42</f>
        <v>20000000</v>
      </c>
    </row>
    <row r="42" spans="1:3" ht="12">
      <c r="A42" s="4" t="s">
        <v>294</v>
      </c>
      <c r="B42" s="7" t="s">
        <v>298</v>
      </c>
      <c r="C42" s="26">
        <f>'приложение 4'!F325</f>
        <v>20000000</v>
      </c>
    </row>
    <row r="176" s="33" customFormat="1" ht="12"/>
    <row r="179" s="33" customFormat="1" ht="12"/>
  </sheetData>
  <sheetProtection/>
  <mergeCells count="1">
    <mergeCell ref="A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D198"/>
  <sheetViews>
    <sheetView tabSelected="1" zoomScalePageLayoutView="0" workbookViewId="0" topLeftCell="A1">
      <selection activeCell="B22" sqref="B22"/>
    </sheetView>
  </sheetViews>
  <sheetFormatPr defaultColWidth="9.140625" defaultRowHeight="15"/>
  <cols>
    <col min="1" max="1" width="8.421875" style="19" customWidth="1"/>
    <col min="2" max="2" width="49.8515625" style="19" customWidth="1"/>
    <col min="3" max="3" width="19.57421875" style="20" bestFit="1" customWidth="1"/>
    <col min="4" max="4" width="19.57421875" style="19" bestFit="1" customWidth="1"/>
    <col min="5" max="241" width="9.140625" style="19" customWidth="1"/>
    <col min="242" max="242" width="37.7109375" style="19" customWidth="1"/>
    <col min="243" max="243" width="7.57421875" style="19" customWidth="1"/>
    <col min="244" max="245" width="9.00390625" style="19" customWidth="1"/>
    <col min="246" max="246" width="6.421875" style="19" customWidth="1"/>
    <col min="247" max="247" width="9.28125" style="19" customWidth="1"/>
    <col min="248" max="248" width="11.00390625" style="19" customWidth="1"/>
    <col min="249" max="249" width="9.8515625" style="19" customWidth="1"/>
    <col min="250" max="252" width="0" style="19" hidden="1" customWidth="1"/>
    <col min="253" max="16384" width="9.140625" style="19" customWidth="1"/>
  </cols>
  <sheetData>
    <row r="3" ht="12">
      <c r="C3" s="19" t="s">
        <v>330</v>
      </c>
    </row>
    <row r="4" ht="12">
      <c r="C4" s="19" t="s">
        <v>287</v>
      </c>
    </row>
    <row r="5" ht="12">
      <c r="C5" s="19" t="s">
        <v>288</v>
      </c>
    </row>
    <row r="6" ht="12.75" customHeight="1">
      <c r="C6" s="19" t="s">
        <v>367</v>
      </c>
    </row>
    <row r="7" spans="1:4" ht="41.25" customHeight="1">
      <c r="A7" s="117" t="s">
        <v>349</v>
      </c>
      <c r="B7" s="117"/>
      <c r="C7" s="117"/>
      <c r="D7" s="117"/>
    </row>
    <row r="8" ht="12">
      <c r="B8" s="21"/>
    </row>
    <row r="10" spans="1:4" ht="24">
      <c r="A10" s="24" t="s">
        <v>209</v>
      </c>
      <c r="B10" s="24" t="s">
        <v>210</v>
      </c>
      <c r="C10" s="24" t="s">
        <v>325</v>
      </c>
      <c r="D10" s="24" t="s">
        <v>343</v>
      </c>
    </row>
    <row r="11" spans="1:4" ht="12">
      <c r="A11" s="23">
        <v>1</v>
      </c>
      <c r="B11" s="23">
        <v>2</v>
      </c>
      <c r="C11" s="23">
        <v>3</v>
      </c>
      <c r="D11" s="23">
        <v>4</v>
      </c>
    </row>
    <row r="12" spans="1:2" ht="36">
      <c r="A12" s="18"/>
      <c r="B12" s="49" t="s">
        <v>102</v>
      </c>
    </row>
    <row r="13" spans="1:4" ht="12">
      <c r="A13" s="20"/>
      <c r="B13" s="39" t="s">
        <v>4</v>
      </c>
      <c r="C13" s="26">
        <f>C14+C19+C21+C24+C27+C31+C33+C35+C38</f>
        <v>148785296.76999998</v>
      </c>
      <c r="D13" s="26">
        <f>D14+D19+D21+D24+D27+D31+D33+D35+D38</f>
        <v>151712881.03</v>
      </c>
    </row>
    <row r="14" spans="1:4" ht="12">
      <c r="A14" s="64" t="s">
        <v>211</v>
      </c>
      <c r="B14" s="65" t="s">
        <v>5</v>
      </c>
      <c r="C14" s="26">
        <f>C15+C16+C17+C18</f>
        <v>28318169</v>
      </c>
      <c r="D14" s="26">
        <f>D15+D16+D17+D18</f>
        <v>29202914</v>
      </c>
    </row>
    <row r="15" spans="1:4" s="21" customFormat="1" ht="36">
      <c r="A15" s="66" t="s">
        <v>8</v>
      </c>
      <c r="B15" s="67" t="s">
        <v>49</v>
      </c>
      <c r="C15" s="28">
        <f>'приложение 5'!F15</f>
        <v>1931004</v>
      </c>
      <c r="D15" s="28">
        <f>'приложение 5'!G15</f>
        <v>1931004</v>
      </c>
    </row>
    <row r="16" spans="1:4" ht="36">
      <c r="A16" s="68" t="s">
        <v>11</v>
      </c>
      <c r="B16" s="67" t="s">
        <v>10</v>
      </c>
      <c r="C16" s="28">
        <f>'приложение 5'!F20</f>
        <v>12812987</v>
      </c>
      <c r="D16" s="28">
        <f>'приложение 5'!G20</f>
        <v>13311724</v>
      </c>
    </row>
    <row r="17" spans="1:4" ht="12">
      <c r="A17" s="68" t="s">
        <v>13</v>
      </c>
      <c r="B17" s="69" t="s">
        <v>12</v>
      </c>
      <c r="C17" s="28">
        <f>'приложение 5'!F34</f>
        <v>400000</v>
      </c>
      <c r="D17" s="28">
        <f>'приложение 5'!G34</f>
        <v>400000</v>
      </c>
    </row>
    <row r="18" spans="1:4" ht="12">
      <c r="A18" s="68" t="s">
        <v>15</v>
      </c>
      <c r="B18" s="69" t="s">
        <v>14</v>
      </c>
      <c r="C18" s="28">
        <f>'приложение 5'!F40</f>
        <v>13174178</v>
      </c>
      <c r="D18" s="28">
        <f>'приложение 5'!G40</f>
        <v>13560186</v>
      </c>
    </row>
    <row r="19" spans="1:4" ht="12">
      <c r="A19" s="64" t="s">
        <v>212</v>
      </c>
      <c r="B19" s="65" t="s">
        <v>16</v>
      </c>
      <c r="C19" s="26">
        <f>C20</f>
        <v>344129</v>
      </c>
      <c r="D19" s="26">
        <f>D20</f>
        <v>351771</v>
      </c>
    </row>
    <row r="20" spans="1:4" ht="12">
      <c r="A20" s="68" t="s">
        <v>19</v>
      </c>
      <c r="B20" s="69" t="s">
        <v>18</v>
      </c>
      <c r="C20" s="28">
        <f>'приложение 5'!F83</f>
        <v>344129</v>
      </c>
      <c r="D20" s="28">
        <f>'приложение 5'!G83</f>
        <v>351771</v>
      </c>
    </row>
    <row r="21" spans="1:4" ht="24">
      <c r="A21" s="64" t="s">
        <v>213</v>
      </c>
      <c r="B21" s="70" t="s">
        <v>21</v>
      </c>
      <c r="C21" s="26">
        <f>C22+C23</f>
        <v>3875760</v>
      </c>
      <c r="D21" s="26">
        <f>D22+D23</f>
        <v>3975993</v>
      </c>
    </row>
    <row r="22" spans="1:4" ht="24">
      <c r="A22" s="68" t="s">
        <v>24</v>
      </c>
      <c r="B22" s="69" t="s">
        <v>23</v>
      </c>
      <c r="C22" s="28">
        <f>'приложение 5'!F92</f>
        <v>3002232</v>
      </c>
      <c r="D22" s="28">
        <f>'приложение 5'!G92</f>
        <v>3101965</v>
      </c>
    </row>
    <row r="23" spans="1:4" ht="12">
      <c r="A23" s="68" t="s">
        <v>48</v>
      </c>
      <c r="B23" s="69" t="s">
        <v>77</v>
      </c>
      <c r="C23" s="28">
        <f>'приложение 5'!F115</f>
        <v>873528</v>
      </c>
      <c r="D23" s="28">
        <f>'приложение 5'!G115</f>
        <v>874028</v>
      </c>
    </row>
    <row r="24" spans="1:4" ht="12">
      <c r="A24" s="64" t="s">
        <v>214</v>
      </c>
      <c r="B24" s="71" t="s">
        <v>106</v>
      </c>
      <c r="C24" s="26">
        <f>C25+C26</f>
        <v>22342597</v>
      </c>
      <c r="D24" s="26">
        <f>D25+D26</f>
        <v>27566390.67</v>
      </c>
    </row>
    <row r="25" spans="1:4" ht="12">
      <c r="A25" s="68" t="s">
        <v>107</v>
      </c>
      <c r="B25" s="72" t="s">
        <v>109</v>
      </c>
      <c r="C25" s="28">
        <f>'приложение 5'!F124</f>
        <v>21442597</v>
      </c>
      <c r="D25" s="28">
        <f>'приложение 5'!G124</f>
        <v>26339924</v>
      </c>
    </row>
    <row r="26" spans="1:4" ht="12">
      <c r="A26" s="68" t="s">
        <v>104</v>
      </c>
      <c r="B26" s="72" t="s">
        <v>105</v>
      </c>
      <c r="C26" s="28">
        <f>'приложение 5'!F139</f>
        <v>900000</v>
      </c>
      <c r="D26" s="28">
        <f>'приложение 5'!G139</f>
        <v>1226466.67</v>
      </c>
    </row>
    <row r="27" spans="1:4" ht="12">
      <c r="A27" s="64" t="s">
        <v>215</v>
      </c>
      <c r="B27" s="71" t="s">
        <v>25</v>
      </c>
      <c r="C27" s="26">
        <f>C28+C30+C29</f>
        <v>62106319.769999996</v>
      </c>
      <c r="D27" s="26">
        <f>D28+D30+D29</f>
        <v>50608092.36</v>
      </c>
    </row>
    <row r="28" spans="1:4" ht="12">
      <c r="A28" s="68" t="s">
        <v>28</v>
      </c>
      <c r="B28" s="72" t="s">
        <v>27</v>
      </c>
      <c r="C28" s="28">
        <f>'приложение 5'!F158</f>
        <v>751200</v>
      </c>
      <c r="D28" s="28">
        <f>'приложение 5'!G158</f>
        <v>751200</v>
      </c>
    </row>
    <row r="29" spans="1:4" ht="12">
      <c r="A29" s="68" t="s">
        <v>29</v>
      </c>
      <c r="B29" s="73" t="s">
        <v>98</v>
      </c>
      <c r="C29" s="28">
        <f>'приложение 5'!F170</f>
        <v>18817945</v>
      </c>
      <c r="D29" s="28">
        <f>'приложение 5'!G170</f>
        <v>19177945</v>
      </c>
    </row>
    <row r="30" spans="1:4" ht="12">
      <c r="A30" s="68" t="s">
        <v>31</v>
      </c>
      <c r="B30" s="73" t="s">
        <v>30</v>
      </c>
      <c r="C30" s="28">
        <f>'приложение 5'!F196</f>
        <v>42537174.769999996</v>
      </c>
      <c r="D30" s="28">
        <f>'приложение 5'!G196</f>
        <v>30678947.36</v>
      </c>
    </row>
    <row r="31" spans="1:4" ht="12">
      <c r="A31" s="64" t="s">
        <v>216</v>
      </c>
      <c r="B31" s="71" t="s">
        <v>32</v>
      </c>
      <c r="C31" s="26">
        <f>C32</f>
        <v>317526</v>
      </c>
      <c r="D31" s="26">
        <f>D32</f>
        <v>323149</v>
      </c>
    </row>
    <row r="32" spans="1:4" ht="12">
      <c r="A32" s="68" t="s">
        <v>35</v>
      </c>
      <c r="B32" s="67" t="s">
        <v>34</v>
      </c>
      <c r="C32" s="28">
        <f>'приложение 5'!F242</f>
        <v>317526</v>
      </c>
      <c r="D32" s="28">
        <f>'приложение 5'!G242</f>
        <v>323149</v>
      </c>
    </row>
    <row r="33" spans="1:4" ht="12">
      <c r="A33" s="64" t="s">
        <v>217</v>
      </c>
      <c r="B33" s="65" t="s">
        <v>36</v>
      </c>
      <c r="C33" s="26">
        <f>C34</f>
        <v>23013796</v>
      </c>
      <c r="D33" s="26">
        <f>D34</f>
        <v>31029571</v>
      </c>
    </row>
    <row r="34" spans="1:4" ht="12">
      <c r="A34" s="68" t="s">
        <v>39</v>
      </c>
      <c r="B34" s="67" t="s">
        <v>38</v>
      </c>
      <c r="C34" s="28">
        <f>'приложение 5'!F255</f>
        <v>23013796</v>
      </c>
      <c r="D34" s="28">
        <f>'приложение 5'!G255</f>
        <v>31029571</v>
      </c>
    </row>
    <row r="35" spans="1:4" ht="12">
      <c r="A35" s="64" t="s">
        <v>218</v>
      </c>
      <c r="B35" s="65" t="s">
        <v>40</v>
      </c>
      <c r="C35" s="26">
        <f>C36+C37</f>
        <v>2870000</v>
      </c>
      <c r="D35" s="26">
        <f>D36+D37</f>
        <v>2870000</v>
      </c>
    </row>
    <row r="36" spans="1:4" ht="12">
      <c r="A36" s="68" t="s">
        <v>43</v>
      </c>
      <c r="B36" s="67" t="s">
        <v>42</v>
      </c>
      <c r="C36" s="28">
        <f>'приложение 5'!F272</f>
        <v>20000</v>
      </c>
      <c r="D36" s="28">
        <f>'приложение 5'!G272</f>
        <v>20000</v>
      </c>
    </row>
    <row r="37" spans="1:4" ht="12">
      <c r="A37" s="68" t="s">
        <v>292</v>
      </c>
      <c r="B37" s="67" t="s">
        <v>291</v>
      </c>
      <c r="C37" s="28">
        <f>'приложение 5'!F279</f>
        <v>2850000</v>
      </c>
      <c r="D37" s="28">
        <f>'приложение 5'!G279</f>
        <v>2850000</v>
      </c>
    </row>
    <row r="38" spans="1:4" ht="12">
      <c r="A38" s="64" t="s">
        <v>219</v>
      </c>
      <c r="B38" s="65" t="s">
        <v>44</v>
      </c>
      <c r="C38" s="26">
        <f>C39</f>
        <v>5597000</v>
      </c>
      <c r="D38" s="26">
        <f>D39</f>
        <v>5785000</v>
      </c>
    </row>
    <row r="39" spans="1:4" ht="12">
      <c r="A39" s="68" t="s">
        <v>46</v>
      </c>
      <c r="B39" s="67" t="s">
        <v>92</v>
      </c>
      <c r="C39" s="28">
        <f>'приложение 5'!F302</f>
        <v>5597000</v>
      </c>
      <c r="D39" s="28">
        <f>'приложение 5'!G302</f>
        <v>5785000</v>
      </c>
    </row>
    <row r="87" ht="12">
      <c r="C87" s="19"/>
    </row>
    <row r="92" ht="12">
      <c r="C92" s="19"/>
    </row>
    <row r="93" ht="12">
      <c r="C93" s="19"/>
    </row>
    <row r="94" ht="12">
      <c r="C94" s="19"/>
    </row>
    <row r="96" ht="12">
      <c r="C96" s="19"/>
    </row>
    <row r="97" ht="12">
      <c r="C97" s="19"/>
    </row>
    <row r="99" ht="12">
      <c r="C99" s="19"/>
    </row>
    <row r="100" ht="12">
      <c r="C100" s="19"/>
    </row>
    <row r="101" ht="12">
      <c r="C101" s="19"/>
    </row>
    <row r="107" ht="12">
      <c r="C107" s="19"/>
    </row>
    <row r="108" ht="12">
      <c r="C108" s="19"/>
    </row>
    <row r="110" ht="12">
      <c r="C110" s="19"/>
    </row>
    <row r="111" ht="12">
      <c r="C111" s="19"/>
    </row>
    <row r="114" ht="12">
      <c r="C114" s="19"/>
    </row>
    <row r="120" ht="12">
      <c r="C120" s="19"/>
    </row>
    <row r="121" ht="12">
      <c r="C121" s="19"/>
    </row>
    <row r="122" ht="12">
      <c r="C122" s="19"/>
    </row>
    <row r="123" ht="12">
      <c r="C123" s="19"/>
    </row>
    <row r="124" ht="12">
      <c r="C124" s="19"/>
    </row>
    <row r="125" ht="12">
      <c r="C125" s="19"/>
    </row>
    <row r="126" ht="12">
      <c r="C126" s="19"/>
    </row>
    <row r="127" ht="12">
      <c r="C127" s="19"/>
    </row>
    <row r="128" ht="12">
      <c r="C128" s="19"/>
    </row>
    <row r="129" ht="12">
      <c r="C129" s="19"/>
    </row>
    <row r="130" ht="12">
      <c r="C130" s="19"/>
    </row>
    <row r="131" ht="12">
      <c r="C131" s="19"/>
    </row>
    <row r="132" ht="12">
      <c r="C132" s="19"/>
    </row>
    <row r="146" ht="12">
      <c r="C146" s="19"/>
    </row>
    <row r="148" ht="12">
      <c r="C148" s="19"/>
    </row>
    <row r="149" ht="12">
      <c r="C149" s="19"/>
    </row>
    <row r="150" ht="12">
      <c r="C150" s="19"/>
    </row>
    <row r="151" ht="12">
      <c r="C151" s="19"/>
    </row>
    <row r="152" ht="12">
      <c r="C152" s="19"/>
    </row>
    <row r="153" ht="12">
      <c r="C153" s="19"/>
    </row>
    <row r="154" ht="12">
      <c r="C154" s="19"/>
    </row>
    <row r="155" ht="12">
      <c r="C155" s="19"/>
    </row>
    <row r="156" ht="12">
      <c r="C156" s="19"/>
    </row>
    <row r="157" ht="12">
      <c r="C157" s="19"/>
    </row>
    <row r="158" ht="12">
      <c r="C158" s="19"/>
    </row>
    <row r="159" ht="12">
      <c r="C159" s="19"/>
    </row>
    <row r="160" ht="12">
      <c r="C160" s="19"/>
    </row>
    <row r="161" ht="12">
      <c r="C161" s="19"/>
    </row>
    <row r="162" ht="12">
      <c r="C162" s="19"/>
    </row>
    <row r="163" ht="12">
      <c r="C163" s="19"/>
    </row>
    <row r="164" ht="12">
      <c r="C164" s="19"/>
    </row>
    <row r="165" ht="12">
      <c r="C165" s="19"/>
    </row>
    <row r="173" s="33" customFormat="1" ht="12">
      <c r="C173" s="34"/>
    </row>
    <row r="176" s="33" customFormat="1" ht="12">
      <c r="C176" s="34"/>
    </row>
    <row r="177" ht="12">
      <c r="C177" s="19"/>
    </row>
    <row r="195" ht="12">
      <c r="C195" s="19"/>
    </row>
    <row r="198" ht="12">
      <c r="C198" s="19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2020-02-19T06:01:51Z</dcterms:modified>
  <cp:category/>
  <cp:version/>
  <cp:contentType/>
  <cp:contentStatus/>
</cp:coreProperties>
</file>