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 activeTab="2"/>
  </bookViews>
  <sheets>
    <sheet name="приложение 2_4" sheetId="2" r:id="rId1"/>
    <sheet name="приложение 3_6" sheetId="4" r:id="rId2"/>
    <sheet name="приложени 4_8" sheetId="6" r:id="rId3"/>
    <sheet name="приложение 5_10" sheetId="7" r:id="rId4"/>
  </sheets>
  <definedNames>
    <definedName name="_xlnm.Print_Area" localSheetId="2">'приложени 4_8'!$A$1:$D$278</definedName>
  </definedNames>
  <calcPr calcId="145621"/>
</workbook>
</file>

<file path=xl/calcChain.xml><?xml version="1.0" encoding="utf-8"?>
<calcChain xmlns="http://schemas.openxmlformats.org/spreadsheetml/2006/main">
  <c r="D257" i="6" l="1"/>
  <c r="D260" i="6"/>
  <c r="D241" i="6"/>
  <c r="D246" i="6"/>
  <c r="D244" i="6"/>
  <c r="D242" i="6"/>
  <c r="D236" i="6"/>
  <c r="D235" i="6" s="1"/>
  <c r="D223" i="6"/>
  <c r="D198" i="6"/>
  <c r="D201" i="6"/>
  <c r="D199" i="6"/>
  <c r="D194" i="6"/>
  <c r="D185" i="6"/>
  <c r="D184" i="6"/>
  <c r="D44" i="6" l="1"/>
  <c r="D27" i="6"/>
  <c r="D29" i="6"/>
  <c r="D26" i="6" s="1"/>
  <c r="E203" i="4"/>
  <c r="E200" i="4" s="1"/>
  <c r="F199" i="2"/>
  <c r="F202" i="2"/>
  <c r="F261" i="2" l="1"/>
  <c r="F262" i="2"/>
  <c r="E262" i="4"/>
  <c r="E263" i="4"/>
  <c r="E267" i="4"/>
  <c r="E266" i="4"/>
  <c r="F265" i="2"/>
  <c r="E353" i="4" l="1"/>
  <c r="E352" i="4" s="1"/>
  <c r="E350" i="4"/>
  <c r="E349" i="4"/>
  <c r="E347" i="4"/>
  <c r="E345" i="4"/>
  <c r="E343" i="4"/>
  <c r="E342" i="4"/>
  <c r="E336" i="4"/>
  <c r="E335" i="4"/>
  <c r="E334" i="4" s="1"/>
  <c r="E333" i="4" s="1"/>
  <c r="E331" i="4"/>
  <c r="E330" i="4"/>
  <c r="E329" i="4" s="1"/>
  <c r="E328" i="4" s="1"/>
  <c r="E326" i="4"/>
  <c r="E325" i="4"/>
  <c r="E323" i="4"/>
  <c r="E321" i="4"/>
  <c r="E320" i="4" s="1"/>
  <c r="E319" i="4" s="1"/>
  <c r="E318" i="4" s="1"/>
  <c r="E316" i="4"/>
  <c r="E315" i="4" s="1"/>
  <c r="E313" i="4"/>
  <c r="E311" i="4"/>
  <c r="E310" i="4"/>
  <c r="E309" i="4" s="1"/>
  <c r="E308" i="4" s="1"/>
  <c r="E307" i="4" s="1"/>
  <c r="E306" i="4" s="1"/>
  <c r="E304" i="4"/>
  <c r="E303" i="4"/>
  <c r="E302" i="4" s="1"/>
  <c r="E301" i="4" s="1"/>
  <c r="E300" i="4" s="1"/>
  <c r="E299" i="4" s="1"/>
  <c r="E296" i="4"/>
  <c r="E295" i="4" s="1"/>
  <c r="E294" i="4" s="1"/>
  <c r="E293" i="4" s="1"/>
  <c r="E291" i="4"/>
  <c r="E290" i="4" s="1"/>
  <c r="E288" i="4"/>
  <c r="E287" i="4" s="1"/>
  <c r="E285" i="4"/>
  <c r="E283" i="4"/>
  <c r="E281" i="4"/>
  <c r="E274" i="4"/>
  <c r="E272" i="4"/>
  <c r="E270" i="4"/>
  <c r="E264" i="4"/>
  <c r="E258" i="4"/>
  <c r="E257" i="4" s="1"/>
  <c r="E256" i="4" s="1"/>
  <c r="E255" i="4" s="1"/>
  <c r="E254" i="4" s="1"/>
  <c r="E253" i="4" s="1"/>
  <c r="E250" i="4"/>
  <c r="E249" i="4"/>
  <c r="E248" i="4" s="1"/>
  <c r="E247" i="4" s="1"/>
  <c r="E245" i="4"/>
  <c r="E244" i="4" s="1"/>
  <c r="E242" i="4"/>
  <c r="E241" i="4" s="1"/>
  <c r="E239" i="4"/>
  <c r="E238" i="4" s="1"/>
  <c r="E236" i="4"/>
  <c r="E235" i="4" s="1"/>
  <c r="E233" i="4"/>
  <c r="E232" i="4" s="1"/>
  <c r="E230" i="4"/>
  <c r="E229" i="4" s="1"/>
  <c r="E227" i="4"/>
  <c r="E226" i="4" s="1"/>
  <c r="E224" i="4"/>
  <c r="E222" i="4"/>
  <c r="E216" i="4"/>
  <c r="E214" i="4"/>
  <c r="E211" i="4"/>
  <c r="E210" i="4" s="1"/>
  <c r="E206" i="4"/>
  <c r="E205" i="4" s="1"/>
  <c r="E201" i="4"/>
  <c r="E198" i="4"/>
  <c r="E196" i="4"/>
  <c r="E191" i="4"/>
  <c r="E190" i="4" s="1"/>
  <c r="E189" i="4" s="1"/>
  <c r="E188" i="4" s="1"/>
  <c r="E185" i="4"/>
  <c r="E184" i="4" s="1"/>
  <c r="E182" i="4"/>
  <c r="E181" i="4" s="1"/>
  <c r="E179" i="4"/>
  <c r="E178" i="4" s="1"/>
  <c r="E174" i="4"/>
  <c r="E173" i="4" s="1"/>
  <c r="E172" i="4" s="1"/>
  <c r="E171" i="4" s="1"/>
  <c r="E167" i="4"/>
  <c r="E166" i="4" s="1"/>
  <c r="E164" i="4"/>
  <c r="E163" i="4" s="1"/>
  <c r="E158" i="4"/>
  <c r="E157" i="4" s="1"/>
  <c r="E155" i="4"/>
  <c r="E154" i="4" s="1"/>
  <c r="E152" i="4"/>
  <c r="E151" i="4" s="1"/>
  <c r="E149" i="4"/>
  <c r="E148" i="4" s="1"/>
  <c r="E143" i="4"/>
  <c r="E142" i="4" s="1"/>
  <c r="E140" i="4" s="1"/>
  <c r="E139" i="4" s="1"/>
  <c r="E136" i="4"/>
  <c r="E134" i="4"/>
  <c r="E128" i="4"/>
  <c r="E127" i="4" s="1"/>
  <c r="E125" i="4"/>
  <c r="E124" i="4" s="1"/>
  <c r="E122" i="4"/>
  <c r="E120" i="4"/>
  <c r="E119" i="4" s="1"/>
  <c r="E117" i="4"/>
  <c r="E116" i="4" s="1"/>
  <c r="E114" i="4"/>
  <c r="E113" i="4" s="1"/>
  <c r="E111" i="4"/>
  <c r="E110" i="4" s="1"/>
  <c r="E104" i="4"/>
  <c r="E102" i="4"/>
  <c r="E95" i="4"/>
  <c r="E93" i="4"/>
  <c r="E91" i="4"/>
  <c r="E86" i="4"/>
  <c r="E84" i="4"/>
  <c r="E83" i="4"/>
  <c r="E81" i="4"/>
  <c r="E80" i="4"/>
  <c r="E79" i="4" s="1"/>
  <c r="E78" i="4" s="1"/>
  <c r="E76" i="4"/>
  <c r="E75" i="4"/>
  <c r="E74" i="4" s="1"/>
  <c r="E72" i="4"/>
  <c r="E71" i="4" s="1"/>
  <c r="E70" i="4" s="1"/>
  <c r="E68" i="4"/>
  <c r="E67" i="4" s="1"/>
  <c r="E66" i="4" s="1"/>
  <c r="E63" i="4"/>
  <c r="E62" i="4" s="1"/>
  <c r="E61" i="4" s="1"/>
  <c r="E60" i="4" s="1"/>
  <c r="E58" i="4"/>
  <c r="E57" i="4" s="1"/>
  <c r="E55" i="4"/>
  <c r="E53" i="4"/>
  <c r="E52" i="4" s="1"/>
  <c r="E51" i="4" s="1"/>
  <c r="E50" i="4" s="1"/>
  <c r="E48" i="4"/>
  <c r="E47" i="4" s="1"/>
  <c r="E46" i="4" s="1"/>
  <c r="E45" i="4" s="1"/>
  <c r="E44" i="4" s="1"/>
  <c r="E41" i="4"/>
  <c r="E40" i="4" s="1"/>
  <c r="E39" i="4" s="1"/>
  <c r="E38" i="4" s="1"/>
  <c r="E37" i="4" s="1"/>
  <c r="E35" i="4"/>
  <c r="E34" i="4"/>
  <c r="E33" i="4" s="1"/>
  <c r="E31" i="4"/>
  <c r="E29" i="4"/>
  <c r="E27" i="4"/>
  <c r="E21" i="4"/>
  <c r="E20" i="4" s="1"/>
  <c r="E19" i="4" s="1"/>
  <c r="E18" i="4" s="1"/>
  <c r="C29" i="7"/>
  <c r="F352" i="2"/>
  <c r="F351" i="2" s="1"/>
  <c r="F349" i="2"/>
  <c r="F348" i="2" s="1"/>
  <c r="F346" i="2"/>
  <c r="F344" i="2"/>
  <c r="F342" i="2"/>
  <c r="F335" i="2"/>
  <c r="F334" i="2" s="1"/>
  <c r="F333" i="2" s="1"/>
  <c r="F332" i="2" s="1"/>
  <c r="F330" i="2"/>
  <c r="F329" i="2" s="1"/>
  <c r="F328" i="2" s="1"/>
  <c r="F327" i="2" s="1"/>
  <c r="F325" i="2"/>
  <c r="F324" i="2" s="1"/>
  <c r="F322" i="2"/>
  <c r="F320" i="2"/>
  <c r="F315" i="2"/>
  <c r="F314" i="2" s="1"/>
  <c r="F312" i="2"/>
  <c r="F310" i="2"/>
  <c r="F303" i="2"/>
  <c r="F302" i="2" s="1"/>
  <c r="F301" i="2" s="1"/>
  <c r="F300" i="2" s="1"/>
  <c r="F299" i="2" s="1"/>
  <c r="F298" i="2" s="1"/>
  <c r="C42" i="7" s="1"/>
  <c r="F295" i="2"/>
  <c r="F294" i="2" s="1"/>
  <c r="F293" i="2" s="1"/>
  <c r="F292" i="2" s="1"/>
  <c r="F290" i="2"/>
  <c r="F287" i="2"/>
  <c r="F286" i="2" s="1"/>
  <c r="F284" i="2"/>
  <c r="F282" i="2"/>
  <c r="F280" i="2"/>
  <c r="F273" i="2"/>
  <c r="F271" i="2"/>
  <c r="F269" i="2"/>
  <c r="F266" i="2"/>
  <c r="F263" i="2"/>
  <c r="F257" i="2"/>
  <c r="F249" i="2"/>
  <c r="F248" i="2" s="1"/>
  <c r="F247" i="2" s="1"/>
  <c r="F246" i="2" s="1"/>
  <c r="F244" i="2"/>
  <c r="F243" i="2" s="1"/>
  <c r="F241" i="2"/>
  <c r="F240" i="2" s="1"/>
  <c r="F238" i="2"/>
  <c r="F235" i="2"/>
  <c r="F234" i="2" s="1"/>
  <c r="F232" i="2"/>
  <c r="F229" i="2"/>
  <c r="F228" i="2" s="1"/>
  <c r="F226" i="2"/>
  <c r="F223" i="2"/>
  <c r="F221" i="2"/>
  <c r="F215" i="2"/>
  <c r="F213" i="2"/>
  <c r="F210" i="2"/>
  <c r="F209" i="2" s="1"/>
  <c r="F205" i="2"/>
  <c r="F200" i="2"/>
  <c r="F197" i="2"/>
  <c r="F195" i="2"/>
  <c r="F190" i="2"/>
  <c r="F184" i="2"/>
  <c r="F183" i="2" s="1"/>
  <c r="F181" i="2"/>
  <c r="F178" i="2"/>
  <c r="F177" i="2" s="1"/>
  <c r="F173" i="2"/>
  <c r="F166" i="2"/>
  <c r="F165" i="2" s="1"/>
  <c r="F163" i="2"/>
  <c r="F157" i="2"/>
  <c r="F156" i="2" s="1"/>
  <c r="F154" i="2"/>
  <c r="F151" i="2"/>
  <c r="F150" i="2" s="1"/>
  <c r="F148" i="2"/>
  <c r="F142" i="2"/>
  <c r="F141" i="2" s="1"/>
  <c r="F140" i="2" s="1"/>
  <c r="F135" i="2"/>
  <c r="F133" i="2"/>
  <c r="F127" i="2"/>
  <c r="F124" i="2"/>
  <c r="F123" i="2" s="1"/>
  <c r="F121" i="2"/>
  <c r="F119" i="2"/>
  <c r="F116" i="2"/>
  <c r="F113" i="2"/>
  <c r="F112" i="2" s="1"/>
  <c r="F110" i="2"/>
  <c r="F103" i="2"/>
  <c r="F101" i="2"/>
  <c r="F94" i="2"/>
  <c r="F92" i="2"/>
  <c r="F90" i="2"/>
  <c r="F85" i="2"/>
  <c r="F83" i="2"/>
  <c r="F80" i="2"/>
  <c r="F75" i="2"/>
  <c r="F74" i="2" s="1"/>
  <c r="F73" i="2" s="1"/>
  <c r="F71" i="2"/>
  <c r="F67" i="2"/>
  <c r="F66" i="2" s="1"/>
  <c r="F65" i="2" s="1"/>
  <c r="F62" i="2"/>
  <c r="F57" i="2"/>
  <c r="F56" i="2" s="1"/>
  <c r="F54" i="2"/>
  <c r="F52" i="2"/>
  <c r="F47" i="2"/>
  <c r="F40" i="2"/>
  <c r="F39" i="2" s="1"/>
  <c r="F38" i="2" s="1"/>
  <c r="F37" i="2" s="1"/>
  <c r="F36" i="2" s="1"/>
  <c r="F34" i="2"/>
  <c r="F30" i="2"/>
  <c r="F28" i="2"/>
  <c r="F26" i="2"/>
  <c r="F25" i="2" s="1"/>
  <c r="F24" i="2" s="1"/>
  <c r="F23" i="2" s="1"/>
  <c r="F20" i="2"/>
  <c r="E195" i="4" l="1"/>
  <c r="E147" i="4"/>
  <c r="E146" i="4" s="1"/>
  <c r="E145" i="4" s="1"/>
  <c r="E138" i="4" s="1"/>
  <c r="E133" i="4"/>
  <c r="E132" i="4" s="1"/>
  <c r="E131" i="4" s="1"/>
  <c r="E130" i="4" s="1"/>
  <c r="E162" i="4"/>
  <c r="E161" i="4" s="1"/>
  <c r="E160" i="4" s="1"/>
  <c r="E213" i="4"/>
  <c r="E209" i="4" s="1"/>
  <c r="E208" i="4" s="1"/>
  <c r="E221" i="4"/>
  <c r="E269" i="4"/>
  <c r="E341" i="4"/>
  <c r="E340" i="4" s="1"/>
  <c r="E339" i="4" s="1"/>
  <c r="E338" i="4" s="1"/>
  <c r="E26" i="4"/>
  <c r="E25" i="4" s="1"/>
  <c r="E24" i="4" s="1"/>
  <c r="E23" i="4" s="1"/>
  <c r="E220" i="4"/>
  <c r="E219" i="4" s="1"/>
  <c r="E218" i="4" s="1"/>
  <c r="E65" i="4"/>
  <c r="E90" i="4"/>
  <c r="E89" i="4" s="1"/>
  <c r="E88" i="4" s="1"/>
  <c r="E101" i="4"/>
  <c r="E100" i="4" s="1"/>
  <c r="E99" i="4" s="1"/>
  <c r="E98" i="4" s="1"/>
  <c r="E97" i="4" s="1"/>
  <c r="E177" i="4"/>
  <c r="E176" i="4" s="1"/>
  <c r="E170" i="4" s="1"/>
  <c r="E261" i="4"/>
  <c r="E260" i="4" s="1"/>
  <c r="E252" i="4" s="1"/>
  <c r="E280" i="4"/>
  <c r="E279" i="4" s="1"/>
  <c r="E278" i="4" s="1"/>
  <c r="E277" i="4"/>
  <c r="E276" i="4" s="1"/>
  <c r="E298" i="4"/>
  <c r="E109" i="4"/>
  <c r="E108" i="4" s="1"/>
  <c r="E107" i="4" s="1"/>
  <c r="E106" i="4" s="1"/>
  <c r="E141" i="4"/>
  <c r="E194" i="4"/>
  <c r="E193" i="4" s="1"/>
  <c r="E187" i="4" s="1"/>
  <c r="F19" i="2"/>
  <c r="F18" i="2" s="1"/>
  <c r="F17" i="2" s="1"/>
  <c r="F33" i="2"/>
  <c r="F32" i="2" s="1"/>
  <c r="F70" i="2"/>
  <c r="F69" i="2" s="1"/>
  <c r="F64" i="2" s="1"/>
  <c r="F79" i="2"/>
  <c r="F109" i="2"/>
  <c r="F115" i="2"/>
  <c r="F126" i="2"/>
  <c r="F194" i="2"/>
  <c r="F204" i="2"/>
  <c r="F212" i="2"/>
  <c r="F268" i="2"/>
  <c r="F46" i="2"/>
  <c r="F45" i="2" s="1"/>
  <c r="F44" i="2" s="1"/>
  <c r="F43" i="2" s="1"/>
  <c r="F61" i="2"/>
  <c r="F60" i="2" s="1"/>
  <c r="F59" i="2" s="1"/>
  <c r="F51" i="2"/>
  <c r="F50" i="2" s="1"/>
  <c r="F49" i="2" s="1"/>
  <c r="F82" i="2"/>
  <c r="F89" i="2"/>
  <c r="F88" i="2" s="1"/>
  <c r="F87" i="2" s="1"/>
  <c r="F100" i="2"/>
  <c r="F99" i="2" s="1"/>
  <c r="F98" i="2" s="1"/>
  <c r="F97" i="2" s="1"/>
  <c r="F96" i="2" s="1"/>
  <c r="C24" i="7" s="1"/>
  <c r="F118" i="2"/>
  <c r="F147" i="2"/>
  <c r="F153" i="2"/>
  <c r="F162" i="2"/>
  <c r="F161" i="2" s="1"/>
  <c r="F160" i="2" s="1"/>
  <c r="F159" i="2" s="1"/>
  <c r="C31" i="7" s="1"/>
  <c r="F172" i="2"/>
  <c r="F171" i="2" s="1"/>
  <c r="F170" i="2" s="1"/>
  <c r="F180" i="2"/>
  <c r="F189" i="2"/>
  <c r="F188" i="2" s="1"/>
  <c r="F187" i="2" s="1"/>
  <c r="F220" i="2"/>
  <c r="F225" i="2"/>
  <c r="F231" i="2"/>
  <c r="F237" i="2"/>
  <c r="F256" i="2"/>
  <c r="F255" i="2" s="1"/>
  <c r="F260" i="2"/>
  <c r="F259" i="2" s="1"/>
  <c r="C38" i="7" s="1"/>
  <c r="F279" i="2"/>
  <c r="F289" i="2"/>
  <c r="F319" i="2"/>
  <c r="F318" i="2" s="1"/>
  <c r="F317" i="2" s="1"/>
  <c r="F132" i="2"/>
  <c r="F131" i="2" s="1"/>
  <c r="F130" i="2" s="1"/>
  <c r="F129" i="2" s="1"/>
  <c r="C27" i="7" s="1"/>
  <c r="F139" i="2"/>
  <c r="F138" i="2" s="1"/>
  <c r="F309" i="2"/>
  <c r="F308" i="2" s="1"/>
  <c r="F307" i="2" s="1"/>
  <c r="F341" i="2"/>
  <c r="F340" i="2" s="1"/>
  <c r="F339" i="2" s="1"/>
  <c r="F338" i="2" s="1"/>
  <c r="F176" i="2"/>
  <c r="F175" i="2" s="1"/>
  <c r="F22" i="2"/>
  <c r="F208" i="2"/>
  <c r="F207" i="2" s="1"/>
  <c r="D212" i="6"/>
  <c r="D211" i="6"/>
  <c r="E169" i="4" l="1"/>
  <c r="E43" i="4"/>
  <c r="E17" i="4"/>
  <c r="E16" i="4" s="1"/>
  <c r="F337" i="2"/>
  <c r="C45" i="7"/>
  <c r="F169" i="2"/>
  <c r="C33" i="7" s="1"/>
  <c r="F108" i="2"/>
  <c r="F107" i="2" s="1"/>
  <c r="F106" i="2" s="1"/>
  <c r="F278" i="2"/>
  <c r="F277" i="2" s="1"/>
  <c r="F276" i="2" s="1"/>
  <c r="F78" i="2"/>
  <c r="F77" i="2" s="1"/>
  <c r="F42" i="2" s="1"/>
  <c r="F16" i="2" s="1"/>
  <c r="F193" i="2"/>
  <c r="F192" i="2" s="1"/>
  <c r="F186" i="2" s="1"/>
  <c r="C34" i="7" s="1"/>
  <c r="F306" i="2"/>
  <c r="F305" i="2" s="1"/>
  <c r="F254" i="2"/>
  <c r="F219" i="2"/>
  <c r="F218" i="2" s="1"/>
  <c r="F217" i="2" s="1"/>
  <c r="F146" i="2"/>
  <c r="F145" i="2" s="1"/>
  <c r="F144" i="2" s="1"/>
  <c r="C21" i="7"/>
  <c r="C20" i="7"/>
  <c r="C19" i="7"/>
  <c r="F168" i="2" l="1"/>
  <c r="C35" i="7"/>
  <c r="F105" i="2"/>
  <c r="C26" i="7"/>
  <c r="F137" i="2"/>
  <c r="C30" i="7"/>
  <c r="F297" i="2"/>
  <c r="C43" i="7"/>
  <c r="F275" i="2"/>
  <c r="C40" i="7"/>
  <c r="F253" i="2"/>
  <c r="C28" i="7"/>
  <c r="F252" i="2" l="1"/>
  <c r="C37" i="7" s="1"/>
  <c r="C36" i="7" s="1"/>
  <c r="F251" i="2" l="1"/>
  <c r="F15" i="2" s="1"/>
  <c r="D54" i="6"/>
  <c r="D53" i="6" s="1"/>
  <c r="D32" i="6"/>
  <c r="D31" i="6" s="1"/>
  <c r="D262" i="6" l="1"/>
  <c r="D258" i="6"/>
  <c r="D182" i="6"/>
  <c r="D181" i="6" s="1"/>
  <c r="D179" i="6"/>
  <c r="D178" i="6" s="1"/>
  <c r="D176" i="6"/>
  <c r="D175" i="6" s="1"/>
  <c r="D189" i="6"/>
  <c r="D188" i="6" s="1"/>
  <c r="D187" i="6" s="1"/>
  <c r="D173" i="6"/>
  <c r="D172" i="6" s="1"/>
  <c r="D171" i="6" s="1"/>
  <c r="D169" i="6"/>
  <c r="D168" i="6" s="1"/>
  <c r="D167" i="6" s="1"/>
  <c r="D37" i="6"/>
  <c r="D166" i="6" l="1"/>
  <c r="C22" i="7" l="1"/>
  <c r="D218" i="6" l="1"/>
  <c r="D217" i="6" s="1"/>
  <c r="D196" i="6"/>
  <c r="D193" i="6" s="1"/>
  <c r="D96" i="6"/>
  <c r="D94" i="6"/>
  <c r="D92" i="6"/>
  <c r="D39" i="6"/>
  <c r="D24" i="6"/>
  <c r="D117" i="6"/>
  <c r="D116" i="6" s="1"/>
  <c r="D91" i="6" l="1"/>
  <c r="D139" i="6" l="1"/>
  <c r="D138" i="6" s="1"/>
  <c r="D51" i="6"/>
  <c r="D277" i="6"/>
  <c r="D275" i="6"/>
  <c r="D270" i="6"/>
  <c r="D269" i="6" s="1"/>
  <c r="D268" i="6" s="1"/>
  <c r="D266" i="6"/>
  <c r="D265" i="6" s="1"/>
  <c r="D264" i="6" s="1"/>
  <c r="D255" i="6"/>
  <c r="D253" i="6"/>
  <c r="D251" i="6"/>
  <c r="D239" i="6"/>
  <c r="D238" i="6" s="1"/>
  <c r="D234" i="6" s="1"/>
  <c r="D225" i="6"/>
  <c r="D221" i="6"/>
  <c r="D220" i="6" s="1"/>
  <c r="D215" i="6"/>
  <c r="D214" i="6" s="1"/>
  <c r="D209" i="6"/>
  <c r="D208" i="6" s="1"/>
  <c r="D204" i="6"/>
  <c r="D203" i="6" s="1"/>
  <c r="D192" i="6" s="1"/>
  <c r="D164" i="6"/>
  <c r="D163" i="6" s="1"/>
  <c r="D161" i="6"/>
  <c r="D160" i="6" s="1"/>
  <c r="D158" i="6"/>
  <c r="D157" i="6" s="1"/>
  <c r="D155" i="6"/>
  <c r="D154" i="6" s="1"/>
  <c r="D150" i="6"/>
  <c r="D149" i="6" s="1"/>
  <c r="D148" i="6" s="1"/>
  <c r="D147" i="6" s="1"/>
  <c r="D145" i="6"/>
  <c r="D144" i="6" s="1"/>
  <c r="D142" i="6"/>
  <c r="D141" i="6" s="1"/>
  <c r="D136" i="6"/>
  <c r="D135" i="6" s="1"/>
  <c r="D133" i="6"/>
  <c r="D132" i="6" s="1"/>
  <c r="D130" i="6"/>
  <c r="D129" i="6" s="1"/>
  <c r="D127" i="6"/>
  <c r="D126" i="6" s="1"/>
  <c r="D124" i="6"/>
  <c r="D122" i="6"/>
  <c r="D114" i="6"/>
  <c r="D113" i="6" s="1"/>
  <c r="D111" i="6"/>
  <c r="D109" i="6"/>
  <c r="D107" i="6"/>
  <c r="D102" i="6"/>
  <c r="D101" i="6" s="1"/>
  <c r="D99" i="6"/>
  <c r="D98" i="6" s="1"/>
  <c r="D87" i="6"/>
  <c r="D86" i="6" s="1"/>
  <c r="D84" i="6"/>
  <c r="D82" i="6"/>
  <c r="D79" i="6"/>
  <c r="D78" i="6" s="1"/>
  <c r="D76" i="6"/>
  <c r="D74" i="6"/>
  <c r="D71" i="6"/>
  <c r="D70" i="6" s="1"/>
  <c r="D68" i="6"/>
  <c r="D67" i="6" s="1"/>
  <c r="D65" i="6"/>
  <c r="D64" i="6" s="1"/>
  <c r="D62" i="6"/>
  <c r="D61" i="6" s="1"/>
  <c r="D57" i="6"/>
  <c r="D56" i="6" s="1"/>
  <c r="D49" i="6"/>
  <c r="D42" i="6"/>
  <c r="D41" i="6" s="1"/>
  <c r="D36" i="6"/>
  <c r="D22" i="6"/>
  <c r="D21" i="6" s="1"/>
  <c r="D20" i="6" l="1"/>
  <c r="D19" i="6" s="1"/>
  <c r="D191" i="6"/>
  <c r="D90" i="6"/>
  <c r="D89" i="6" s="1"/>
  <c r="D228" i="6"/>
  <c r="D227" i="6" s="1"/>
  <c r="D231" i="6"/>
  <c r="D230" i="6" s="1"/>
  <c r="D35" i="6"/>
  <c r="D34" i="6" s="1"/>
  <c r="D81" i="6"/>
  <c r="D73" i="6"/>
  <c r="D106" i="6"/>
  <c r="D121" i="6"/>
  <c r="D48" i="6"/>
  <c r="D274" i="6"/>
  <c r="D273" i="6" s="1"/>
  <c r="D272" i="6" s="1"/>
  <c r="D233" i="6"/>
  <c r="D250" i="6"/>
  <c r="D153" i="6"/>
  <c r="D152" i="6" s="1"/>
  <c r="D207" i="6" l="1"/>
  <c r="D206" i="6" s="1"/>
  <c r="D47" i="6"/>
  <c r="D46" i="6" s="1"/>
  <c r="D249" i="6"/>
  <c r="D248" i="6" s="1"/>
  <c r="D120" i="6"/>
  <c r="D119" i="6" s="1"/>
  <c r="D105" i="6"/>
  <c r="D104" i="6" s="1"/>
  <c r="D60" i="6"/>
  <c r="D59" i="6" s="1"/>
  <c r="D18" i="6"/>
  <c r="D16" i="6" l="1"/>
  <c r="C39" i="7"/>
  <c r="C44" i="7" l="1"/>
  <c r="C23" i="7"/>
  <c r="C32" i="7" l="1"/>
  <c r="C25" i="7"/>
  <c r="C41" i="7" l="1"/>
  <c r="C18" i="7" l="1"/>
  <c r="C17" i="7" s="1"/>
</calcChain>
</file>

<file path=xl/sharedStrings.xml><?xml version="1.0" encoding="utf-8"?>
<sst xmlns="http://schemas.openxmlformats.org/spreadsheetml/2006/main" count="3328" uniqueCount="347">
  <si>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</si>
  <si>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</si>
  <si>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</si>
  <si>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</si>
  <si>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</si>
  <si>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</si>
  <si>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</si>
  <si>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</si>
  <si>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</si>
  <si>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</si>
  <si>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</si>
  <si>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</si>
  <si>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</si>
  <si>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</si>
  <si>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</si>
  <si>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</si>
  <si>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</si>
  <si>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</si>
  <si>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</si>
  <si>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</si>
  <si>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</si>
  <si>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</si>
  <si>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</si>
  <si>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</si>
  <si>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</si>
  <si>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</si>
  <si>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</si>
  <si>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</si>
  <si>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</si>
  <si>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</si>
  <si>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</si>
  <si>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</si>
  <si>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</si>
  <si>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</si>
  <si>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</si>
  <si>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</si>
  <si>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</si>
  <si>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</si>
  <si>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</si>
  <si>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</si>
  <si>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</si>
  <si>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</si>
  <si>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</si>
  <si>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</si>
  <si>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</si>
  <si>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</si>
  <si>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</si>
  <si>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</si>
  <si>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</si>
  <si>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</si>
  <si>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</si>
  <si>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</si>
  <si>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</si>
  <si>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</si>
  <si>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</si>
  <si>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</si>
  <si>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</si>
  <si>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</si>
  <si>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</si>
  <si>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</si>
  <si>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</si>
  <si>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</si>
  <si>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</si>
  <si>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</si>
  <si>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</si>
  <si>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</si>
  <si>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</si>
  <si>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</si>
  <si>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</si>
  <si>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</si>
  <si>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</si>
  <si>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</si>
  <si>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</si>
  <si>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</si>
  <si>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</si>
  <si>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</si>
  <si>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</si>
  <si>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</si>
  <si>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</si>
  <si>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</si>
  <si>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</si>
  <si>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</si>
  <si>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</si>
  <si>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</si>
  <si>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</si>
  <si>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</si>
  <si>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</si>
  <si>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</si>
  <si>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</si>
  <si>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</si>
  <si>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</si>
  <si>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</si>
  <si>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</si>
  <si>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</si>
  <si>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</si>
  <si>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</si>
  <si>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</si>
  <si>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</si>
  <si>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</si>
  <si>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</si>
  <si>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</si>
  <si>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</si>
  <si>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</si>
  <si>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</si>
  <si>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</si>
  <si>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</si>
  <si>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</si>
  <si>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</si>
  <si>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</si>
  <si>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</si>
  <si>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</si>
  <si>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</si>
  <si>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</si>
  <si>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</si>
  <si>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</si>
  <si>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</si>
  <si>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</si>
  <si>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</si>
  <si>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</si>
  <si>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</si>
  <si>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</si>
  <si>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</si>
  <si>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</si>
  <si>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</si>
  <si>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</si>
  <si>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</si>
  <si>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</si>
  <si>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</si>
  <si>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</si>
  <si>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</si>
  <si>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</si>
  <si>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</si>
  <si>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</si>
  <si>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</si>
  <si>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</si>
  <si>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</si>
  <si>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</si>
  <si>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</si>
  <si>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</si>
  <si>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</si>
  <si>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</si>
  <si>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</si>
  <si>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</si>
  <si>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</si>
  <si>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</si>
  <si>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</si>
  <si>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</si>
  <si>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</si>
  <si>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</si>
  <si>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</si>
  <si>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</si>
  <si>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</si>
  <si>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</si>
  <si>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</si>
  <si>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</si>
  <si>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</si>
  <si>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</si>
  <si>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</si>
  <si>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</si>
  <si>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</si>
  <si>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</si>
  <si>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</si>
  <si>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</si>
  <si>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</si>
  <si>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</si>
  <si>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</si>
  <si>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</si>
  <si>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</si>
  <si>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</si>
  <si>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</si>
  <si>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</si>
  <si>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</si>
  <si>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</si>
  <si>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</si>
  <si>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</si>
  <si>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</si>
  <si>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</si>
  <si>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</si>
  <si>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</si>
  <si>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</si>
  <si>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</si>
  <si>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</si>
  <si>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</si>
  <si>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</si>
  <si>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</si>
  <si>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</si>
  <si>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</si>
  <si>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</si>
  <si>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</si>
  <si>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</si>
  <si>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</si>
  <si>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</si>
  <si>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</si>
  <si>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</si>
  <si>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</si>
  <si>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</si>
  <si>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</si>
  <si>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</si>
  <si>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</si>
  <si>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</si>
  <si>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</si>
  <si>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</si>
  <si>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</si>
  <si>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</si>
  <si>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</si>
  <si>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</si>
  <si>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</si>
  <si>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</si>
  <si>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</si>
  <si>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</si>
  <si>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</si>
  <si>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</si>
  <si>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</si>
  <si>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</si>
  <si>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</si>
  <si>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</si>
  <si>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</si>
  <si>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</si>
  <si>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</si>
  <si>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</si>
  <si>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</si>
  <si>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</si>
  <si>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</si>
  <si>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</si>
  <si>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</si>
  <si>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</si>
  <si>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</si>
  <si>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</si>
  <si>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</si>
  <si>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</si>
  <si>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</si>
  <si>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</si>
  <si>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</si>
  <si>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</si>
  <si>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</si>
  <si>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</si>
  <si>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</si>
  <si>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</si>
  <si>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</si>
  <si>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</si>
  <si>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</si>
  <si>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</si>
  <si>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</si>
  <si>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</si>
  <si>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</si>
  <si>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</si>
  <si>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</si>
  <si>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</si>
  <si>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</si>
  <si>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</si>
  <si>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</si>
  <si>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</si>
  <si>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880</t>
  </si>
  <si>
    <t>Бюджетные ассигнования на 2017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</si>
  <si>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</si>
  <si>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</si>
  <si>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</si>
  <si>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</si>
  <si>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</si>
  <si>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</si>
  <si>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</si>
  <si>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</si>
  <si>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</si>
  <si>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</si>
  <si>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</si>
  <si>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</si>
  <si>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</si>
  <si>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</si>
  <si>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</si>
  <si>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</si>
  <si>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</si>
  <si>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</si>
  <si>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</si>
  <si>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</si>
  <si>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</si>
  <si>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</si>
  <si>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</si>
  <si>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</si>
  <si>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</si>
  <si>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</si>
  <si>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</si>
  <si>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Ремонт индивидуальных жилых домов ветеранам ВОВ</t>
  </si>
  <si>
    <t>27 0 02 27040</t>
  </si>
  <si>
    <t>27 0 02 27050</t>
  </si>
  <si>
    <t>03 1 01 03023</t>
  </si>
  <si>
    <t>03 1 01 03033</t>
  </si>
  <si>
    <t>03 2 01 03053</t>
  </si>
  <si>
    <t>03 2 01 03063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</si>
  <si>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</si>
  <si>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</si>
  <si>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</si>
  <si>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>Приложение 6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</si>
  <si>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</si>
  <si>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>Осуществление мер социальной поддержки малообеспеченных граждан, пенсионеров и инвалидов и других категорий граждан</t>
  </si>
  <si>
    <t xml:space="preserve">                Приложение 8</t>
  </si>
  <si>
    <t>Подпрограмма "Старшее поколение" муниципальной программы "Развитие систем социального обеспечения населения"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</si>
  <si>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</si>
  <si>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к Решению Сельской Думы</t>
  </si>
  <si>
    <t>сельского поселения село Ворсино</t>
  </si>
  <si>
    <t>Приложение 10</t>
  </si>
  <si>
    <t>Мероприятия по проведению Дня села</t>
  </si>
  <si>
    <t xml:space="preserve"> Бюджетные ассигнования на 2017 год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</si>
  <si>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</si>
  <si>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</si>
  <si>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03 1 01 79220</t>
  </si>
  <si>
    <t>Другие вопросы в области социальной политики</t>
  </si>
  <si>
    <t>1006</t>
  </si>
  <si>
    <t>Социальные выплаты</t>
  </si>
  <si>
    <t>08 0 01 08010</t>
  </si>
  <si>
    <t>310</t>
  </si>
  <si>
    <t xml:space="preserve">Публичные нормативные социальные выплаты гражданам </t>
  </si>
  <si>
    <t>от 15  декабря 2016 г. №  112</t>
  </si>
  <si>
    <t>от 15 декабря 2016 г. №  112</t>
  </si>
  <si>
    <t xml:space="preserve">                от  15 декабря 2016 г. № 112</t>
  </si>
  <si>
    <t xml:space="preserve">                                                                 к Решению Сельской Думы муниципального </t>
  </si>
  <si>
    <t xml:space="preserve">                                                                 образования сельского поселения село Ворсино</t>
  </si>
  <si>
    <t xml:space="preserve">                                                                  Приложение 3</t>
  </si>
  <si>
    <t xml:space="preserve">  Проведение мероприятий для граждан пожилого возраста и инвалидов</t>
  </si>
  <si>
    <t xml:space="preserve">  Иные бюджетные ассигнования</t>
  </si>
  <si>
    <t xml:space="preserve">  Специальные расходы</t>
  </si>
  <si>
    <t>Водное хозяйство</t>
  </si>
  <si>
    <t>0406</t>
  </si>
  <si>
    <t>38 0 01 19080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</si>
  <si>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</si>
  <si>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Другие вопросы в области социальной политики</t>
  </si>
  <si>
    <t>Организация в границах поселений электро-, тепло-, газо-, водоснабжения и водоотведения на территории поселения</t>
  </si>
  <si>
    <t>814</t>
  </si>
  <si>
    <t>Приложение 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</si>
  <si>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</si>
  <si>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</si>
  <si>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</si>
  <si>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414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</si>
  <si>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</si>
  <si>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</si>
  <si>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Общее образование</t>
  </si>
  <si>
    <t>0702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</si>
  <si>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</si>
  <si>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27 0 02 03800</t>
  </si>
  <si>
    <t>244</t>
  </si>
  <si>
    <t xml:space="preserve">                                                                 от 13 июля 2017 г. №  </t>
  </si>
  <si>
    <t xml:space="preserve">                                                                  Приложение 5</t>
  </si>
  <si>
    <t>Организация отдыха и оздоровления детей</t>
  </si>
  <si>
    <t>46 0 01 02182</t>
  </si>
  <si>
    <t xml:space="preserve">от 13 июля 2017 г. № 41 </t>
  </si>
  <si>
    <t xml:space="preserve">                                                                 от 13 июля 2017 г. № 41  </t>
  </si>
  <si>
    <t xml:space="preserve">                                                                 от 13 июля 2017 г. №  41</t>
  </si>
  <si>
    <t xml:space="preserve">                                                                 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</si>
</sst>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CC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 Cyr"/>
    </font>
    <font>
      <sz val="1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12" fillId="0" borderId="2">
      <alignment horizontal="left" wrapText="1"/>
    </xf>
  </cellStyleXfs>
  <cellXfs count="123">
    <xf numFmtId="0" fontId="0" fillId="0" borderId="0" xfId="0"/>
    <xf numFmtId="0" fontId="1" fillId="2" borderId="0" xfId="0" applyFont="1" applyFill="1" applyBorder="1" applyAlignment="1">
      <alignment wrapText="1"/>
    </xf>
    <xf numFmtId="49" fontId="2" fillId="2" borderId="0" xfId="0" quotePrefix="1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49" fontId="2" fillId="3" borderId="0" xfId="0" quotePrefix="1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6" fillId="3" borderId="0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1" fillId="0" borderId="0" xfId="0" applyFont="1" applyFill="1"/>
    <xf numFmtId="1" fontId="7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" fontId="1" fillId="2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2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49" fontId="1" fillId="3" borderId="0" xfId="0" quotePrefix="1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49" fontId="6" fillId="2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vertical="center" wrapText="1"/>
    </xf>
    <xf numFmtId="49" fontId="2" fillId="0" borderId="0" xfId="0" quotePrefix="1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0" borderId="0" xfId="0" applyFont="1"/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49" fontId="2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9" fontId="7" fillId="0" borderId="0" xfId="0" quotePrefix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6" fillId="0" borderId="0" xfId="0" quotePrefix="1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Border="1"/>
    <xf numFmtId="0" fontId="15" fillId="0" borderId="0" xfId="0" applyFont="1" applyFill="1"/>
    <xf numFmtId="1" fontId="13" fillId="0" borderId="0" xfId="0" applyNumberFormat="1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quotePrefix="1" applyNumberFormat="1" applyFont="1" applyFill="1" applyBorder="1" applyAlignment="1">
      <alignment horizontal="center"/>
    </xf>
    <xf numFmtId="49" fontId="18" fillId="0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4" fontId="13" fillId="0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9" fillId="0" borderId="0" xfId="0" applyFont="1" applyFill="1"/>
    <xf numFmtId="0" fontId="14" fillId="0" borderId="0" xfId="0" applyFont="1" applyFill="1"/>
    <xf numFmtId="49" fontId="2" fillId="5" borderId="0" xfId="0" applyNumberFormat="1" applyFont="1" applyFill="1" applyBorder="1" applyAlignment="1">
      <alignment horizontal="center"/>
    </xf>
    <xf numFmtId="0" fontId="7" fillId="5" borderId="0" xfId="0" applyFont="1" applyFill="1"/>
    <xf numFmtId="0" fontId="5" fillId="0" borderId="0" xfId="1" applyNumberFormat="1" applyFont="1" applyBorder="1" applyProtection="1">
      <alignment horizontal="left" wrapText="1"/>
    </xf>
    <xf numFmtId="0" fontId="7" fillId="4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" fontId="23" fillId="0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/>
    </xf>
  </cellXfs>
  <cellStyles count="2">
    <cellStyle name="xl73" xfId="1"/>
    <cellStyle name="Обычный" xfId="0" builtinId="0"/>
  </cellStyles>
  <dxfs count="0"/>
  <tableStyles count="0" defaultTableStyle="TableStyleMedium2" defaultPivotStyle="PivotStyleMedium9"/>
  <colors>
    <mruColors>
      <color rgb="FF0000CC"/>
      <color rgb="FFFFFF00"/>
      <color rgb="FF0FF12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2"/>
  <sheetViews>
    <sheetView topLeftCell="A259" zoomScale="110" zoomScaleNormal="110" workbookViewId="0">
      <selection activeCell="A265" sqref="A265:A267"/>
    </sheetView>
  </sheetViews>
  <sheetFormatPr defaultRowHeight="12" x14ac:dyDescent="0.2"/>
  <cols>
    <col min="1" max="1" width="49" style="19" customWidth="1"/>
    <col min="2" max="2" width="11.42578125" style="19" customWidth="1"/>
    <col min="3" max="3" width="8.5703125" style="19" customWidth="1"/>
    <col min="4" max="4" width="11.140625" style="19" customWidth="1"/>
    <col min="5" max="5" width="7.140625" style="19" customWidth="1"/>
    <col min="6" max="6" width="12.140625" style="19" bestFit="1" customWidth="1"/>
    <col min="7" max="240" width="9.140625" style="19"/>
    <col min="241" max="241" width="37.7109375" style="19" customWidth="1"/>
    <col min="242" max="242" width="7.5703125" style="19" customWidth="1"/>
    <col min="243" max="244" width="9" style="19" customWidth="1"/>
    <col min="245" max="245" width="6.42578125" style="19" customWidth="1"/>
    <col min="246" max="246" width="9.28515625" style="19" customWidth="1"/>
    <col min="247" max="247" width="11" style="19" customWidth="1"/>
    <col min="248" max="248" width="9.85546875" style="19" customWidth="1"/>
    <col min="249" max="251" width="0" style="19" hidden="1" customWidth="1"/>
    <col min="252" max="258" width="9.140625" style="19" customWidth="1"/>
    <col min="259" max="496" width="9.140625" style="19"/>
    <col min="497" max="497" width="37.7109375" style="19" customWidth="1"/>
    <col min="498" max="498" width="7.5703125" style="19" customWidth="1"/>
    <col min="499" max="500" width="9" style="19" customWidth="1"/>
    <col min="501" max="501" width="6.42578125" style="19" customWidth="1"/>
    <col min="502" max="502" width="9.28515625" style="19" customWidth="1"/>
    <col min="503" max="503" width="11" style="19" customWidth="1"/>
    <col min="504" max="504" width="9.85546875" style="19" customWidth="1"/>
    <col min="505" max="507" width="0" style="19" hidden="1" customWidth="1"/>
    <col min="508" max="514" width="9.140625" style="19" customWidth="1"/>
    <col min="515" max="752" width="9.140625" style="19"/>
    <col min="753" max="753" width="37.7109375" style="19" customWidth="1"/>
    <col min="754" max="754" width="7.5703125" style="19" customWidth="1"/>
    <col min="755" max="756" width="9" style="19" customWidth="1"/>
    <col min="757" max="757" width="6.42578125" style="19" customWidth="1"/>
    <col min="758" max="758" width="9.28515625" style="19" customWidth="1"/>
    <col min="759" max="759" width="11" style="19" customWidth="1"/>
    <col min="760" max="760" width="9.85546875" style="19" customWidth="1"/>
    <col min="761" max="763" width="0" style="19" hidden="1" customWidth="1"/>
    <col min="764" max="770" width="9.140625" style="19" customWidth="1"/>
    <col min="771" max="1008" width="9.140625" style="19"/>
    <col min="1009" max="1009" width="37.7109375" style="19" customWidth="1"/>
    <col min="1010" max="1010" width="7.5703125" style="19" customWidth="1"/>
    <col min="1011" max="1012" width="9" style="19" customWidth="1"/>
    <col min="1013" max="1013" width="6.42578125" style="19" customWidth="1"/>
    <col min="1014" max="1014" width="9.28515625" style="19" customWidth="1"/>
    <col min="1015" max="1015" width="11" style="19" customWidth="1"/>
    <col min="1016" max="1016" width="9.85546875" style="19" customWidth="1"/>
    <col min="1017" max="1019" width="0" style="19" hidden="1" customWidth="1"/>
    <col min="1020" max="1026" width="9.140625" style="19" customWidth="1"/>
    <col min="1027" max="1264" width="9.140625" style="19"/>
    <col min="1265" max="1265" width="37.7109375" style="19" customWidth="1"/>
    <col min="1266" max="1266" width="7.5703125" style="19" customWidth="1"/>
    <col min="1267" max="1268" width="9" style="19" customWidth="1"/>
    <col min="1269" max="1269" width="6.42578125" style="19" customWidth="1"/>
    <col min="1270" max="1270" width="9.28515625" style="19" customWidth="1"/>
    <col min="1271" max="1271" width="11" style="19" customWidth="1"/>
    <col min="1272" max="1272" width="9.85546875" style="19" customWidth="1"/>
    <col min="1273" max="1275" width="0" style="19" hidden="1" customWidth="1"/>
    <col min="1276" max="1282" width="9.140625" style="19" customWidth="1"/>
    <col min="1283" max="1520" width="9.140625" style="19"/>
    <col min="1521" max="1521" width="37.7109375" style="19" customWidth="1"/>
    <col min="1522" max="1522" width="7.5703125" style="19" customWidth="1"/>
    <col min="1523" max="1524" width="9" style="19" customWidth="1"/>
    <col min="1525" max="1525" width="6.42578125" style="19" customWidth="1"/>
    <col min="1526" max="1526" width="9.28515625" style="19" customWidth="1"/>
    <col min="1527" max="1527" width="11" style="19" customWidth="1"/>
    <col min="1528" max="1528" width="9.85546875" style="19" customWidth="1"/>
    <col min="1529" max="1531" width="0" style="19" hidden="1" customWidth="1"/>
    <col min="1532" max="1538" width="9.140625" style="19" customWidth="1"/>
    <col min="1539" max="1776" width="9.140625" style="19"/>
    <col min="1777" max="1777" width="37.7109375" style="19" customWidth="1"/>
    <col min="1778" max="1778" width="7.5703125" style="19" customWidth="1"/>
    <col min="1779" max="1780" width="9" style="19" customWidth="1"/>
    <col min="1781" max="1781" width="6.42578125" style="19" customWidth="1"/>
    <col min="1782" max="1782" width="9.28515625" style="19" customWidth="1"/>
    <col min="1783" max="1783" width="11" style="19" customWidth="1"/>
    <col min="1784" max="1784" width="9.85546875" style="19" customWidth="1"/>
    <col min="1785" max="1787" width="0" style="19" hidden="1" customWidth="1"/>
    <col min="1788" max="1794" width="9.140625" style="19" customWidth="1"/>
    <col min="1795" max="2032" width="9.140625" style="19"/>
    <col min="2033" max="2033" width="37.7109375" style="19" customWidth="1"/>
    <col min="2034" max="2034" width="7.5703125" style="19" customWidth="1"/>
    <col min="2035" max="2036" width="9" style="19" customWidth="1"/>
    <col min="2037" max="2037" width="6.42578125" style="19" customWidth="1"/>
    <col min="2038" max="2038" width="9.28515625" style="19" customWidth="1"/>
    <col min="2039" max="2039" width="11" style="19" customWidth="1"/>
    <col min="2040" max="2040" width="9.85546875" style="19" customWidth="1"/>
    <col min="2041" max="2043" width="0" style="19" hidden="1" customWidth="1"/>
    <col min="2044" max="2050" width="9.140625" style="19" customWidth="1"/>
    <col min="2051" max="2288" width="9.140625" style="19"/>
    <col min="2289" max="2289" width="37.7109375" style="19" customWidth="1"/>
    <col min="2290" max="2290" width="7.5703125" style="19" customWidth="1"/>
    <col min="2291" max="2292" width="9" style="19" customWidth="1"/>
    <col min="2293" max="2293" width="6.42578125" style="19" customWidth="1"/>
    <col min="2294" max="2294" width="9.28515625" style="19" customWidth="1"/>
    <col min="2295" max="2295" width="11" style="19" customWidth="1"/>
    <col min="2296" max="2296" width="9.85546875" style="19" customWidth="1"/>
    <col min="2297" max="2299" width="0" style="19" hidden="1" customWidth="1"/>
    <col min="2300" max="2306" width="9.140625" style="19" customWidth="1"/>
    <col min="2307" max="2544" width="9.140625" style="19"/>
    <col min="2545" max="2545" width="37.7109375" style="19" customWidth="1"/>
    <col min="2546" max="2546" width="7.5703125" style="19" customWidth="1"/>
    <col min="2547" max="2548" width="9" style="19" customWidth="1"/>
    <col min="2549" max="2549" width="6.42578125" style="19" customWidth="1"/>
    <col min="2550" max="2550" width="9.28515625" style="19" customWidth="1"/>
    <col min="2551" max="2551" width="11" style="19" customWidth="1"/>
    <col min="2552" max="2552" width="9.85546875" style="19" customWidth="1"/>
    <col min="2553" max="2555" width="0" style="19" hidden="1" customWidth="1"/>
    <col min="2556" max="2562" width="9.140625" style="19" customWidth="1"/>
    <col min="2563" max="2800" width="9.140625" style="19"/>
    <col min="2801" max="2801" width="37.7109375" style="19" customWidth="1"/>
    <col min="2802" max="2802" width="7.5703125" style="19" customWidth="1"/>
    <col min="2803" max="2804" width="9" style="19" customWidth="1"/>
    <col min="2805" max="2805" width="6.42578125" style="19" customWidth="1"/>
    <col min="2806" max="2806" width="9.28515625" style="19" customWidth="1"/>
    <col min="2807" max="2807" width="11" style="19" customWidth="1"/>
    <col min="2808" max="2808" width="9.85546875" style="19" customWidth="1"/>
    <col min="2809" max="2811" width="0" style="19" hidden="1" customWidth="1"/>
    <col min="2812" max="2818" width="9.140625" style="19" customWidth="1"/>
    <col min="2819" max="3056" width="9.140625" style="19"/>
    <col min="3057" max="3057" width="37.7109375" style="19" customWidth="1"/>
    <col min="3058" max="3058" width="7.5703125" style="19" customWidth="1"/>
    <col min="3059" max="3060" width="9" style="19" customWidth="1"/>
    <col min="3061" max="3061" width="6.42578125" style="19" customWidth="1"/>
    <col min="3062" max="3062" width="9.28515625" style="19" customWidth="1"/>
    <col min="3063" max="3063" width="11" style="19" customWidth="1"/>
    <col min="3064" max="3064" width="9.85546875" style="19" customWidth="1"/>
    <col min="3065" max="3067" width="0" style="19" hidden="1" customWidth="1"/>
    <col min="3068" max="3074" width="9.140625" style="19" customWidth="1"/>
    <col min="3075" max="3312" width="9.140625" style="19"/>
    <col min="3313" max="3313" width="37.7109375" style="19" customWidth="1"/>
    <col min="3314" max="3314" width="7.5703125" style="19" customWidth="1"/>
    <col min="3315" max="3316" width="9" style="19" customWidth="1"/>
    <col min="3317" max="3317" width="6.42578125" style="19" customWidth="1"/>
    <col min="3318" max="3318" width="9.28515625" style="19" customWidth="1"/>
    <col min="3319" max="3319" width="11" style="19" customWidth="1"/>
    <col min="3320" max="3320" width="9.85546875" style="19" customWidth="1"/>
    <col min="3321" max="3323" width="0" style="19" hidden="1" customWidth="1"/>
    <col min="3324" max="3330" width="9.140625" style="19" customWidth="1"/>
    <col min="3331" max="3568" width="9.140625" style="19"/>
    <col min="3569" max="3569" width="37.7109375" style="19" customWidth="1"/>
    <col min="3570" max="3570" width="7.5703125" style="19" customWidth="1"/>
    <col min="3571" max="3572" width="9" style="19" customWidth="1"/>
    <col min="3573" max="3573" width="6.42578125" style="19" customWidth="1"/>
    <col min="3574" max="3574" width="9.28515625" style="19" customWidth="1"/>
    <col min="3575" max="3575" width="11" style="19" customWidth="1"/>
    <col min="3576" max="3576" width="9.85546875" style="19" customWidth="1"/>
    <col min="3577" max="3579" width="0" style="19" hidden="1" customWidth="1"/>
    <col min="3580" max="3586" width="9.140625" style="19" customWidth="1"/>
    <col min="3587" max="3824" width="9.140625" style="19"/>
    <col min="3825" max="3825" width="37.7109375" style="19" customWidth="1"/>
    <col min="3826" max="3826" width="7.5703125" style="19" customWidth="1"/>
    <col min="3827" max="3828" width="9" style="19" customWidth="1"/>
    <col min="3829" max="3829" width="6.42578125" style="19" customWidth="1"/>
    <col min="3830" max="3830" width="9.28515625" style="19" customWidth="1"/>
    <col min="3831" max="3831" width="11" style="19" customWidth="1"/>
    <col min="3832" max="3832" width="9.85546875" style="19" customWidth="1"/>
    <col min="3833" max="3835" width="0" style="19" hidden="1" customWidth="1"/>
    <col min="3836" max="3842" width="9.140625" style="19" customWidth="1"/>
    <col min="3843" max="4080" width="9.140625" style="19"/>
    <col min="4081" max="4081" width="37.7109375" style="19" customWidth="1"/>
    <col min="4082" max="4082" width="7.5703125" style="19" customWidth="1"/>
    <col min="4083" max="4084" width="9" style="19" customWidth="1"/>
    <col min="4085" max="4085" width="6.42578125" style="19" customWidth="1"/>
    <col min="4086" max="4086" width="9.28515625" style="19" customWidth="1"/>
    <col min="4087" max="4087" width="11" style="19" customWidth="1"/>
    <col min="4088" max="4088" width="9.85546875" style="19" customWidth="1"/>
    <col min="4089" max="4091" width="0" style="19" hidden="1" customWidth="1"/>
    <col min="4092" max="4098" width="9.140625" style="19" customWidth="1"/>
    <col min="4099" max="4336" width="9.140625" style="19"/>
    <col min="4337" max="4337" width="37.7109375" style="19" customWidth="1"/>
    <col min="4338" max="4338" width="7.5703125" style="19" customWidth="1"/>
    <col min="4339" max="4340" width="9" style="19" customWidth="1"/>
    <col min="4341" max="4341" width="6.42578125" style="19" customWidth="1"/>
    <col min="4342" max="4342" width="9.28515625" style="19" customWidth="1"/>
    <col min="4343" max="4343" width="11" style="19" customWidth="1"/>
    <col min="4344" max="4344" width="9.85546875" style="19" customWidth="1"/>
    <col min="4345" max="4347" width="0" style="19" hidden="1" customWidth="1"/>
    <col min="4348" max="4354" width="9.140625" style="19" customWidth="1"/>
    <col min="4355" max="4592" width="9.140625" style="19"/>
    <col min="4593" max="4593" width="37.7109375" style="19" customWidth="1"/>
    <col min="4594" max="4594" width="7.5703125" style="19" customWidth="1"/>
    <col min="4595" max="4596" width="9" style="19" customWidth="1"/>
    <col min="4597" max="4597" width="6.42578125" style="19" customWidth="1"/>
    <col min="4598" max="4598" width="9.28515625" style="19" customWidth="1"/>
    <col min="4599" max="4599" width="11" style="19" customWidth="1"/>
    <col min="4600" max="4600" width="9.85546875" style="19" customWidth="1"/>
    <col min="4601" max="4603" width="0" style="19" hidden="1" customWidth="1"/>
    <col min="4604" max="4610" width="9.140625" style="19" customWidth="1"/>
    <col min="4611" max="4848" width="9.140625" style="19"/>
    <col min="4849" max="4849" width="37.7109375" style="19" customWidth="1"/>
    <col min="4850" max="4850" width="7.5703125" style="19" customWidth="1"/>
    <col min="4851" max="4852" width="9" style="19" customWidth="1"/>
    <col min="4853" max="4853" width="6.42578125" style="19" customWidth="1"/>
    <col min="4854" max="4854" width="9.28515625" style="19" customWidth="1"/>
    <col min="4855" max="4855" width="11" style="19" customWidth="1"/>
    <col min="4856" max="4856" width="9.85546875" style="19" customWidth="1"/>
    <col min="4857" max="4859" width="0" style="19" hidden="1" customWidth="1"/>
    <col min="4860" max="4866" width="9.140625" style="19" customWidth="1"/>
    <col min="4867" max="5104" width="9.140625" style="19"/>
    <col min="5105" max="5105" width="37.7109375" style="19" customWidth="1"/>
    <col min="5106" max="5106" width="7.5703125" style="19" customWidth="1"/>
    <col min="5107" max="5108" width="9" style="19" customWidth="1"/>
    <col min="5109" max="5109" width="6.42578125" style="19" customWidth="1"/>
    <col min="5110" max="5110" width="9.28515625" style="19" customWidth="1"/>
    <col min="5111" max="5111" width="11" style="19" customWidth="1"/>
    <col min="5112" max="5112" width="9.85546875" style="19" customWidth="1"/>
    <col min="5113" max="5115" width="0" style="19" hidden="1" customWidth="1"/>
    <col min="5116" max="5122" width="9.140625" style="19" customWidth="1"/>
    <col min="5123" max="5360" width="9.140625" style="19"/>
    <col min="5361" max="5361" width="37.7109375" style="19" customWidth="1"/>
    <col min="5362" max="5362" width="7.5703125" style="19" customWidth="1"/>
    <col min="5363" max="5364" width="9" style="19" customWidth="1"/>
    <col min="5365" max="5365" width="6.42578125" style="19" customWidth="1"/>
    <col min="5366" max="5366" width="9.28515625" style="19" customWidth="1"/>
    <col min="5367" max="5367" width="11" style="19" customWidth="1"/>
    <col min="5368" max="5368" width="9.85546875" style="19" customWidth="1"/>
    <col min="5369" max="5371" width="0" style="19" hidden="1" customWidth="1"/>
    <col min="5372" max="5378" width="9.140625" style="19" customWidth="1"/>
    <col min="5379" max="5616" width="9.140625" style="19"/>
    <col min="5617" max="5617" width="37.7109375" style="19" customWidth="1"/>
    <col min="5618" max="5618" width="7.5703125" style="19" customWidth="1"/>
    <col min="5619" max="5620" width="9" style="19" customWidth="1"/>
    <col min="5621" max="5621" width="6.42578125" style="19" customWidth="1"/>
    <col min="5622" max="5622" width="9.28515625" style="19" customWidth="1"/>
    <col min="5623" max="5623" width="11" style="19" customWidth="1"/>
    <col min="5624" max="5624" width="9.85546875" style="19" customWidth="1"/>
    <col min="5625" max="5627" width="0" style="19" hidden="1" customWidth="1"/>
    <col min="5628" max="5634" width="9.140625" style="19" customWidth="1"/>
    <col min="5635" max="5872" width="9.140625" style="19"/>
    <col min="5873" max="5873" width="37.7109375" style="19" customWidth="1"/>
    <col min="5874" max="5874" width="7.5703125" style="19" customWidth="1"/>
    <col min="5875" max="5876" width="9" style="19" customWidth="1"/>
    <col min="5877" max="5877" width="6.42578125" style="19" customWidth="1"/>
    <col min="5878" max="5878" width="9.28515625" style="19" customWidth="1"/>
    <col min="5879" max="5879" width="11" style="19" customWidth="1"/>
    <col min="5880" max="5880" width="9.85546875" style="19" customWidth="1"/>
    <col min="5881" max="5883" width="0" style="19" hidden="1" customWidth="1"/>
    <col min="5884" max="5890" width="9.140625" style="19" customWidth="1"/>
    <col min="5891" max="6128" width="9.140625" style="19"/>
    <col min="6129" max="6129" width="37.7109375" style="19" customWidth="1"/>
    <col min="6130" max="6130" width="7.5703125" style="19" customWidth="1"/>
    <col min="6131" max="6132" width="9" style="19" customWidth="1"/>
    <col min="6133" max="6133" width="6.42578125" style="19" customWidth="1"/>
    <col min="6134" max="6134" width="9.28515625" style="19" customWidth="1"/>
    <col min="6135" max="6135" width="11" style="19" customWidth="1"/>
    <col min="6136" max="6136" width="9.85546875" style="19" customWidth="1"/>
    <col min="6137" max="6139" width="0" style="19" hidden="1" customWidth="1"/>
    <col min="6140" max="6146" width="9.140625" style="19" customWidth="1"/>
    <col min="6147" max="6384" width="9.140625" style="19"/>
    <col min="6385" max="6385" width="37.7109375" style="19" customWidth="1"/>
    <col min="6386" max="6386" width="7.5703125" style="19" customWidth="1"/>
    <col min="6387" max="6388" width="9" style="19" customWidth="1"/>
    <col min="6389" max="6389" width="6.42578125" style="19" customWidth="1"/>
    <col min="6390" max="6390" width="9.28515625" style="19" customWidth="1"/>
    <col min="6391" max="6391" width="11" style="19" customWidth="1"/>
    <col min="6392" max="6392" width="9.85546875" style="19" customWidth="1"/>
    <col min="6393" max="6395" width="0" style="19" hidden="1" customWidth="1"/>
    <col min="6396" max="6402" width="9.140625" style="19" customWidth="1"/>
    <col min="6403" max="6640" width="9.140625" style="19"/>
    <col min="6641" max="6641" width="37.7109375" style="19" customWidth="1"/>
    <col min="6642" max="6642" width="7.5703125" style="19" customWidth="1"/>
    <col min="6643" max="6644" width="9" style="19" customWidth="1"/>
    <col min="6645" max="6645" width="6.42578125" style="19" customWidth="1"/>
    <col min="6646" max="6646" width="9.28515625" style="19" customWidth="1"/>
    <col min="6647" max="6647" width="11" style="19" customWidth="1"/>
    <col min="6648" max="6648" width="9.85546875" style="19" customWidth="1"/>
    <col min="6649" max="6651" width="0" style="19" hidden="1" customWidth="1"/>
    <col min="6652" max="6658" width="9.140625" style="19" customWidth="1"/>
    <col min="6659" max="6896" width="9.140625" style="19"/>
    <col min="6897" max="6897" width="37.7109375" style="19" customWidth="1"/>
    <col min="6898" max="6898" width="7.5703125" style="19" customWidth="1"/>
    <col min="6899" max="6900" width="9" style="19" customWidth="1"/>
    <col min="6901" max="6901" width="6.42578125" style="19" customWidth="1"/>
    <col min="6902" max="6902" width="9.28515625" style="19" customWidth="1"/>
    <col min="6903" max="6903" width="11" style="19" customWidth="1"/>
    <col min="6904" max="6904" width="9.85546875" style="19" customWidth="1"/>
    <col min="6905" max="6907" width="0" style="19" hidden="1" customWidth="1"/>
    <col min="6908" max="6914" width="9.140625" style="19" customWidth="1"/>
    <col min="6915" max="7152" width="9.140625" style="19"/>
    <col min="7153" max="7153" width="37.7109375" style="19" customWidth="1"/>
    <col min="7154" max="7154" width="7.5703125" style="19" customWidth="1"/>
    <col min="7155" max="7156" width="9" style="19" customWidth="1"/>
    <col min="7157" max="7157" width="6.42578125" style="19" customWidth="1"/>
    <col min="7158" max="7158" width="9.28515625" style="19" customWidth="1"/>
    <col min="7159" max="7159" width="11" style="19" customWidth="1"/>
    <col min="7160" max="7160" width="9.85546875" style="19" customWidth="1"/>
    <col min="7161" max="7163" width="0" style="19" hidden="1" customWidth="1"/>
    <col min="7164" max="7170" width="9.140625" style="19" customWidth="1"/>
    <col min="7171" max="7408" width="9.140625" style="19"/>
    <col min="7409" max="7409" width="37.7109375" style="19" customWidth="1"/>
    <col min="7410" max="7410" width="7.5703125" style="19" customWidth="1"/>
    <col min="7411" max="7412" width="9" style="19" customWidth="1"/>
    <col min="7413" max="7413" width="6.42578125" style="19" customWidth="1"/>
    <col min="7414" max="7414" width="9.28515625" style="19" customWidth="1"/>
    <col min="7415" max="7415" width="11" style="19" customWidth="1"/>
    <col min="7416" max="7416" width="9.85546875" style="19" customWidth="1"/>
    <col min="7417" max="7419" width="0" style="19" hidden="1" customWidth="1"/>
    <col min="7420" max="7426" width="9.140625" style="19" customWidth="1"/>
    <col min="7427" max="7664" width="9.140625" style="19"/>
    <col min="7665" max="7665" width="37.7109375" style="19" customWidth="1"/>
    <col min="7666" max="7666" width="7.5703125" style="19" customWidth="1"/>
    <col min="7667" max="7668" width="9" style="19" customWidth="1"/>
    <col min="7669" max="7669" width="6.42578125" style="19" customWidth="1"/>
    <col min="7670" max="7670" width="9.28515625" style="19" customWidth="1"/>
    <col min="7671" max="7671" width="11" style="19" customWidth="1"/>
    <col min="7672" max="7672" width="9.85546875" style="19" customWidth="1"/>
    <col min="7673" max="7675" width="0" style="19" hidden="1" customWidth="1"/>
    <col min="7676" max="7682" width="9.140625" style="19" customWidth="1"/>
    <col min="7683" max="7920" width="9.140625" style="19"/>
    <col min="7921" max="7921" width="37.7109375" style="19" customWidth="1"/>
    <col min="7922" max="7922" width="7.5703125" style="19" customWidth="1"/>
    <col min="7923" max="7924" width="9" style="19" customWidth="1"/>
    <col min="7925" max="7925" width="6.42578125" style="19" customWidth="1"/>
    <col min="7926" max="7926" width="9.28515625" style="19" customWidth="1"/>
    <col min="7927" max="7927" width="11" style="19" customWidth="1"/>
    <col min="7928" max="7928" width="9.85546875" style="19" customWidth="1"/>
    <col min="7929" max="7931" width="0" style="19" hidden="1" customWidth="1"/>
    <col min="7932" max="7938" width="9.140625" style="19" customWidth="1"/>
    <col min="7939" max="8176" width="9.140625" style="19"/>
    <col min="8177" max="8177" width="37.7109375" style="19" customWidth="1"/>
    <col min="8178" max="8178" width="7.5703125" style="19" customWidth="1"/>
    <col min="8179" max="8180" width="9" style="19" customWidth="1"/>
    <col min="8181" max="8181" width="6.42578125" style="19" customWidth="1"/>
    <col min="8182" max="8182" width="9.28515625" style="19" customWidth="1"/>
    <col min="8183" max="8183" width="11" style="19" customWidth="1"/>
    <col min="8184" max="8184" width="9.85546875" style="19" customWidth="1"/>
    <col min="8185" max="8187" width="0" style="19" hidden="1" customWidth="1"/>
    <col min="8188" max="8194" width="9.140625" style="19" customWidth="1"/>
    <col min="8195" max="8432" width="9.140625" style="19"/>
    <col min="8433" max="8433" width="37.7109375" style="19" customWidth="1"/>
    <col min="8434" max="8434" width="7.5703125" style="19" customWidth="1"/>
    <col min="8435" max="8436" width="9" style="19" customWidth="1"/>
    <col min="8437" max="8437" width="6.42578125" style="19" customWidth="1"/>
    <col min="8438" max="8438" width="9.28515625" style="19" customWidth="1"/>
    <col min="8439" max="8439" width="11" style="19" customWidth="1"/>
    <col min="8440" max="8440" width="9.85546875" style="19" customWidth="1"/>
    <col min="8441" max="8443" width="0" style="19" hidden="1" customWidth="1"/>
    <col min="8444" max="8450" width="9.140625" style="19" customWidth="1"/>
    <col min="8451" max="8688" width="9.140625" style="19"/>
    <col min="8689" max="8689" width="37.7109375" style="19" customWidth="1"/>
    <col min="8690" max="8690" width="7.5703125" style="19" customWidth="1"/>
    <col min="8691" max="8692" width="9" style="19" customWidth="1"/>
    <col min="8693" max="8693" width="6.42578125" style="19" customWidth="1"/>
    <col min="8694" max="8694" width="9.28515625" style="19" customWidth="1"/>
    <col min="8695" max="8695" width="11" style="19" customWidth="1"/>
    <col min="8696" max="8696" width="9.85546875" style="19" customWidth="1"/>
    <col min="8697" max="8699" width="0" style="19" hidden="1" customWidth="1"/>
    <col min="8700" max="8706" width="9.140625" style="19" customWidth="1"/>
    <col min="8707" max="8944" width="9.140625" style="19"/>
    <col min="8945" max="8945" width="37.7109375" style="19" customWidth="1"/>
    <col min="8946" max="8946" width="7.5703125" style="19" customWidth="1"/>
    <col min="8947" max="8948" width="9" style="19" customWidth="1"/>
    <col min="8949" max="8949" width="6.42578125" style="19" customWidth="1"/>
    <col min="8950" max="8950" width="9.28515625" style="19" customWidth="1"/>
    <col min="8951" max="8951" width="11" style="19" customWidth="1"/>
    <col min="8952" max="8952" width="9.85546875" style="19" customWidth="1"/>
    <col min="8953" max="8955" width="0" style="19" hidden="1" customWidth="1"/>
    <col min="8956" max="8962" width="9.140625" style="19" customWidth="1"/>
    <col min="8963" max="9200" width="9.140625" style="19"/>
    <col min="9201" max="9201" width="37.7109375" style="19" customWidth="1"/>
    <col min="9202" max="9202" width="7.5703125" style="19" customWidth="1"/>
    <col min="9203" max="9204" width="9" style="19" customWidth="1"/>
    <col min="9205" max="9205" width="6.42578125" style="19" customWidth="1"/>
    <col min="9206" max="9206" width="9.28515625" style="19" customWidth="1"/>
    <col min="9207" max="9207" width="11" style="19" customWidth="1"/>
    <col min="9208" max="9208" width="9.85546875" style="19" customWidth="1"/>
    <col min="9209" max="9211" width="0" style="19" hidden="1" customWidth="1"/>
    <col min="9212" max="9218" width="9.140625" style="19" customWidth="1"/>
    <col min="9219" max="9456" width="9.140625" style="19"/>
    <col min="9457" max="9457" width="37.7109375" style="19" customWidth="1"/>
    <col min="9458" max="9458" width="7.5703125" style="19" customWidth="1"/>
    <col min="9459" max="9460" width="9" style="19" customWidth="1"/>
    <col min="9461" max="9461" width="6.42578125" style="19" customWidth="1"/>
    <col min="9462" max="9462" width="9.28515625" style="19" customWidth="1"/>
    <col min="9463" max="9463" width="11" style="19" customWidth="1"/>
    <col min="9464" max="9464" width="9.85546875" style="19" customWidth="1"/>
    <col min="9465" max="9467" width="0" style="19" hidden="1" customWidth="1"/>
    <col min="9468" max="9474" width="9.140625" style="19" customWidth="1"/>
    <col min="9475" max="9712" width="9.140625" style="19"/>
    <col min="9713" max="9713" width="37.7109375" style="19" customWidth="1"/>
    <col min="9714" max="9714" width="7.5703125" style="19" customWidth="1"/>
    <col min="9715" max="9716" width="9" style="19" customWidth="1"/>
    <col min="9717" max="9717" width="6.42578125" style="19" customWidth="1"/>
    <col min="9718" max="9718" width="9.28515625" style="19" customWidth="1"/>
    <col min="9719" max="9719" width="11" style="19" customWidth="1"/>
    <col min="9720" max="9720" width="9.85546875" style="19" customWidth="1"/>
    <col min="9721" max="9723" width="0" style="19" hidden="1" customWidth="1"/>
    <col min="9724" max="9730" width="9.140625" style="19" customWidth="1"/>
    <col min="9731" max="9968" width="9.140625" style="19"/>
    <col min="9969" max="9969" width="37.7109375" style="19" customWidth="1"/>
    <col min="9970" max="9970" width="7.5703125" style="19" customWidth="1"/>
    <col min="9971" max="9972" width="9" style="19" customWidth="1"/>
    <col min="9973" max="9973" width="6.42578125" style="19" customWidth="1"/>
    <col min="9974" max="9974" width="9.28515625" style="19" customWidth="1"/>
    <col min="9975" max="9975" width="11" style="19" customWidth="1"/>
    <col min="9976" max="9976" width="9.85546875" style="19" customWidth="1"/>
    <col min="9977" max="9979" width="0" style="19" hidden="1" customWidth="1"/>
    <col min="9980" max="9986" width="9.140625" style="19" customWidth="1"/>
    <col min="9987" max="10224" width="9.140625" style="19"/>
    <col min="10225" max="10225" width="37.7109375" style="19" customWidth="1"/>
    <col min="10226" max="10226" width="7.5703125" style="19" customWidth="1"/>
    <col min="10227" max="10228" width="9" style="19" customWidth="1"/>
    <col min="10229" max="10229" width="6.42578125" style="19" customWidth="1"/>
    <col min="10230" max="10230" width="9.28515625" style="19" customWidth="1"/>
    <col min="10231" max="10231" width="11" style="19" customWidth="1"/>
    <col min="10232" max="10232" width="9.85546875" style="19" customWidth="1"/>
    <col min="10233" max="10235" width="0" style="19" hidden="1" customWidth="1"/>
    <col min="10236" max="10242" width="9.140625" style="19" customWidth="1"/>
    <col min="10243" max="10480" width="9.140625" style="19"/>
    <col min="10481" max="10481" width="37.7109375" style="19" customWidth="1"/>
    <col min="10482" max="10482" width="7.5703125" style="19" customWidth="1"/>
    <col min="10483" max="10484" width="9" style="19" customWidth="1"/>
    <col min="10485" max="10485" width="6.42578125" style="19" customWidth="1"/>
    <col min="10486" max="10486" width="9.28515625" style="19" customWidth="1"/>
    <col min="10487" max="10487" width="11" style="19" customWidth="1"/>
    <col min="10488" max="10488" width="9.85546875" style="19" customWidth="1"/>
    <col min="10489" max="10491" width="0" style="19" hidden="1" customWidth="1"/>
    <col min="10492" max="10498" width="9.140625" style="19" customWidth="1"/>
    <col min="10499" max="10736" width="9.140625" style="19"/>
    <col min="10737" max="10737" width="37.7109375" style="19" customWidth="1"/>
    <col min="10738" max="10738" width="7.5703125" style="19" customWidth="1"/>
    <col min="10739" max="10740" width="9" style="19" customWidth="1"/>
    <col min="10741" max="10741" width="6.42578125" style="19" customWidth="1"/>
    <col min="10742" max="10742" width="9.28515625" style="19" customWidth="1"/>
    <col min="10743" max="10743" width="11" style="19" customWidth="1"/>
    <col min="10744" max="10744" width="9.85546875" style="19" customWidth="1"/>
    <col min="10745" max="10747" width="0" style="19" hidden="1" customWidth="1"/>
    <col min="10748" max="10754" width="9.140625" style="19" customWidth="1"/>
    <col min="10755" max="10992" width="9.140625" style="19"/>
    <col min="10993" max="10993" width="37.7109375" style="19" customWidth="1"/>
    <col min="10994" max="10994" width="7.5703125" style="19" customWidth="1"/>
    <col min="10995" max="10996" width="9" style="19" customWidth="1"/>
    <col min="10997" max="10997" width="6.42578125" style="19" customWidth="1"/>
    <col min="10998" max="10998" width="9.28515625" style="19" customWidth="1"/>
    <col min="10999" max="10999" width="11" style="19" customWidth="1"/>
    <col min="11000" max="11000" width="9.85546875" style="19" customWidth="1"/>
    <col min="11001" max="11003" width="0" style="19" hidden="1" customWidth="1"/>
    <col min="11004" max="11010" width="9.140625" style="19" customWidth="1"/>
    <col min="11011" max="11248" width="9.140625" style="19"/>
    <col min="11249" max="11249" width="37.7109375" style="19" customWidth="1"/>
    <col min="11250" max="11250" width="7.5703125" style="19" customWidth="1"/>
    <col min="11251" max="11252" width="9" style="19" customWidth="1"/>
    <col min="11253" max="11253" width="6.42578125" style="19" customWidth="1"/>
    <col min="11254" max="11254" width="9.28515625" style="19" customWidth="1"/>
    <col min="11255" max="11255" width="11" style="19" customWidth="1"/>
    <col min="11256" max="11256" width="9.85546875" style="19" customWidth="1"/>
    <col min="11257" max="11259" width="0" style="19" hidden="1" customWidth="1"/>
    <col min="11260" max="11266" width="9.140625" style="19" customWidth="1"/>
    <col min="11267" max="11504" width="9.140625" style="19"/>
    <col min="11505" max="11505" width="37.7109375" style="19" customWidth="1"/>
    <col min="11506" max="11506" width="7.5703125" style="19" customWidth="1"/>
    <col min="11507" max="11508" width="9" style="19" customWidth="1"/>
    <col min="11509" max="11509" width="6.42578125" style="19" customWidth="1"/>
    <col min="11510" max="11510" width="9.28515625" style="19" customWidth="1"/>
    <col min="11511" max="11511" width="11" style="19" customWidth="1"/>
    <col min="11512" max="11512" width="9.85546875" style="19" customWidth="1"/>
    <col min="11513" max="11515" width="0" style="19" hidden="1" customWidth="1"/>
    <col min="11516" max="11522" width="9.140625" style="19" customWidth="1"/>
    <col min="11523" max="11760" width="9.140625" style="19"/>
    <col min="11761" max="11761" width="37.7109375" style="19" customWidth="1"/>
    <col min="11762" max="11762" width="7.5703125" style="19" customWidth="1"/>
    <col min="11763" max="11764" width="9" style="19" customWidth="1"/>
    <col min="11765" max="11765" width="6.42578125" style="19" customWidth="1"/>
    <col min="11766" max="11766" width="9.28515625" style="19" customWidth="1"/>
    <col min="11767" max="11767" width="11" style="19" customWidth="1"/>
    <col min="11768" max="11768" width="9.85546875" style="19" customWidth="1"/>
    <col min="11769" max="11771" width="0" style="19" hidden="1" customWidth="1"/>
    <col min="11772" max="11778" width="9.140625" style="19" customWidth="1"/>
    <col min="11779" max="12016" width="9.140625" style="19"/>
    <col min="12017" max="12017" width="37.7109375" style="19" customWidth="1"/>
    <col min="12018" max="12018" width="7.5703125" style="19" customWidth="1"/>
    <col min="12019" max="12020" width="9" style="19" customWidth="1"/>
    <col min="12021" max="12021" width="6.42578125" style="19" customWidth="1"/>
    <col min="12022" max="12022" width="9.28515625" style="19" customWidth="1"/>
    <col min="12023" max="12023" width="11" style="19" customWidth="1"/>
    <col min="12024" max="12024" width="9.85546875" style="19" customWidth="1"/>
    <col min="12025" max="12027" width="0" style="19" hidden="1" customWidth="1"/>
    <col min="12028" max="12034" width="9.140625" style="19" customWidth="1"/>
    <col min="12035" max="12272" width="9.140625" style="19"/>
    <col min="12273" max="12273" width="37.7109375" style="19" customWidth="1"/>
    <col min="12274" max="12274" width="7.5703125" style="19" customWidth="1"/>
    <col min="12275" max="12276" width="9" style="19" customWidth="1"/>
    <col min="12277" max="12277" width="6.42578125" style="19" customWidth="1"/>
    <col min="12278" max="12278" width="9.28515625" style="19" customWidth="1"/>
    <col min="12279" max="12279" width="11" style="19" customWidth="1"/>
    <col min="12280" max="12280" width="9.85546875" style="19" customWidth="1"/>
    <col min="12281" max="12283" width="0" style="19" hidden="1" customWidth="1"/>
    <col min="12284" max="12290" width="9.140625" style="19" customWidth="1"/>
    <col min="12291" max="12528" width="9.140625" style="19"/>
    <col min="12529" max="12529" width="37.7109375" style="19" customWidth="1"/>
    <col min="12530" max="12530" width="7.5703125" style="19" customWidth="1"/>
    <col min="12531" max="12532" width="9" style="19" customWidth="1"/>
    <col min="12533" max="12533" width="6.42578125" style="19" customWidth="1"/>
    <col min="12534" max="12534" width="9.28515625" style="19" customWidth="1"/>
    <col min="12535" max="12535" width="11" style="19" customWidth="1"/>
    <col min="12536" max="12536" width="9.85546875" style="19" customWidth="1"/>
    <col min="12537" max="12539" width="0" style="19" hidden="1" customWidth="1"/>
    <col min="12540" max="12546" width="9.140625" style="19" customWidth="1"/>
    <col min="12547" max="12784" width="9.140625" style="19"/>
    <col min="12785" max="12785" width="37.7109375" style="19" customWidth="1"/>
    <col min="12786" max="12786" width="7.5703125" style="19" customWidth="1"/>
    <col min="12787" max="12788" width="9" style="19" customWidth="1"/>
    <col min="12789" max="12789" width="6.42578125" style="19" customWidth="1"/>
    <col min="12790" max="12790" width="9.28515625" style="19" customWidth="1"/>
    <col min="12791" max="12791" width="11" style="19" customWidth="1"/>
    <col min="12792" max="12792" width="9.85546875" style="19" customWidth="1"/>
    <col min="12793" max="12795" width="0" style="19" hidden="1" customWidth="1"/>
    <col min="12796" max="12802" width="9.140625" style="19" customWidth="1"/>
    <col min="12803" max="13040" width="9.140625" style="19"/>
    <col min="13041" max="13041" width="37.7109375" style="19" customWidth="1"/>
    <col min="13042" max="13042" width="7.5703125" style="19" customWidth="1"/>
    <col min="13043" max="13044" width="9" style="19" customWidth="1"/>
    <col min="13045" max="13045" width="6.42578125" style="19" customWidth="1"/>
    <col min="13046" max="13046" width="9.28515625" style="19" customWidth="1"/>
    <col min="13047" max="13047" width="11" style="19" customWidth="1"/>
    <col min="13048" max="13048" width="9.85546875" style="19" customWidth="1"/>
    <col min="13049" max="13051" width="0" style="19" hidden="1" customWidth="1"/>
    <col min="13052" max="13058" width="9.140625" style="19" customWidth="1"/>
    <col min="13059" max="13296" width="9.140625" style="19"/>
    <col min="13297" max="13297" width="37.7109375" style="19" customWidth="1"/>
    <col min="13298" max="13298" width="7.5703125" style="19" customWidth="1"/>
    <col min="13299" max="13300" width="9" style="19" customWidth="1"/>
    <col min="13301" max="13301" width="6.42578125" style="19" customWidth="1"/>
    <col min="13302" max="13302" width="9.28515625" style="19" customWidth="1"/>
    <col min="13303" max="13303" width="11" style="19" customWidth="1"/>
    <col min="13304" max="13304" width="9.85546875" style="19" customWidth="1"/>
    <col min="13305" max="13307" width="0" style="19" hidden="1" customWidth="1"/>
    <col min="13308" max="13314" width="9.140625" style="19" customWidth="1"/>
    <col min="13315" max="13552" width="9.140625" style="19"/>
    <col min="13553" max="13553" width="37.7109375" style="19" customWidth="1"/>
    <col min="13554" max="13554" width="7.5703125" style="19" customWidth="1"/>
    <col min="13555" max="13556" width="9" style="19" customWidth="1"/>
    <col min="13557" max="13557" width="6.42578125" style="19" customWidth="1"/>
    <col min="13558" max="13558" width="9.28515625" style="19" customWidth="1"/>
    <col min="13559" max="13559" width="11" style="19" customWidth="1"/>
    <col min="13560" max="13560" width="9.85546875" style="19" customWidth="1"/>
    <col min="13561" max="13563" width="0" style="19" hidden="1" customWidth="1"/>
    <col min="13564" max="13570" width="9.140625" style="19" customWidth="1"/>
    <col min="13571" max="13808" width="9.140625" style="19"/>
    <col min="13809" max="13809" width="37.7109375" style="19" customWidth="1"/>
    <col min="13810" max="13810" width="7.5703125" style="19" customWidth="1"/>
    <col min="13811" max="13812" width="9" style="19" customWidth="1"/>
    <col min="13813" max="13813" width="6.42578125" style="19" customWidth="1"/>
    <col min="13814" max="13814" width="9.28515625" style="19" customWidth="1"/>
    <col min="13815" max="13815" width="11" style="19" customWidth="1"/>
    <col min="13816" max="13816" width="9.85546875" style="19" customWidth="1"/>
    <col min="13817" max="13819" width="0" style="19" hidden="1" customWidth="1"/>
    <col min="13820" max="13826" width="9.140625" style="19" customWidth="1"/>
    <col min="13827" max="14064" width="9.140625" style="19"/>
    <col min="14065" max="14065" width="37.7109375" style="19" customWidth="1"/>
    <col min="14066" max="14066" width="7.5703125" style="19" customWidth="1"/>
    <col min="14067" max="14068" width="9" style="19" customWidth="1"/>
    <col min="14069" max="14069" width="6.42578125" style="19" customWidth="1"/>
    <col min="14070" max="14070" width="9.28515625" style="19" customWidth="1"/>
    <col min="14071" max="14071" width="11" style="19" customWidth="1"/>
    <col min="14072" max="14072" width="9.85546875" style="19" customWidth="1"/>
    <col min="14073" max="14075" width="0" style="19" hidden="1" customWidth="1"/>
    <col min="14076" max="14082" width="9.140625" style="19" customWidth="1"/>
    <col min="14083" max="14320" width="9.140625" style="19"/>
    <col min="14321" max="14321" width="37.7109375" style="19" customWidth="1"/>
    <col min="14322" max="14322" width="7.5703125" style="19" customWidth="1"/>
    <col min="14323" max="14324" width="9" style="19" customWidth="1"/>
    <col min="14325" max="14325" width="6.42578125" style="19" customWidth="1"/>
    <col min="14326" max="14326" width="9.28515625" style="19" customWidth="1"/>
    <col min="14327" max="14327" width="11" style="19" customWidth="1"/>
    <col min="14328" max="14328" width="9.85546875" style="19" customWidth="1"/>
    <col min="14329" max="14331" width="0" style="19" hidden="1" customWidth="1"/>
    <col min="14332" max="14338" width="9.140625" style="19" customWidth="1"/>
    <col min="14339" max="14576" width="9.140625" style="19"/>
    <col min="14577" max="14577" width="37.7109375" style="19" customWidth="1"/>
    <col min="14578" max="14578" width="7.5703125" style="19" customWidth="1"/>
    <col min="14579" max="14580" width="9" style="19" customWidth="1"/>
    <col min="14581" max="14581" width="6.42578125" style="19" customWidth="1"/>
    <col min="14582" max="14582" width="9.28515625" style="19" customWidth="1"/>
    <col min="14583" max="14583" width="11" style="19" customWidth="1"/>
    <col min="14584" max="14584" width="9.85546875" style="19" customWidth="1"/>
    <col min="14585" max="14587" width="0" style="19" hidden="1" customWidth="1"/>
    <col min="14588" max="14594" width="9.140625" style="19" customWidth="1"/>
    <col min="14595" max="14832" width="9.140625" style="19"/>
    <col min="14833" max="14833" width="37.7109375" style="19" customWidth="1"/>
    <col min="14834" max="14834" width="7.5703125" style="19" customWidth="1"/>
    <col min="14835" max="14836" width="9" style="19" customWidth="1"/>
    <col min="14837" max="14837" width="6.42578125" style="19" customWidth="1"/>
    <col min="14838" max="14838" width="9.28515625" style="19" customWidth="1"/>
    <col min="14839" max="14839" width="11" style="19" customWidth="1"/>
    <col min="14840" max="14840" width="9.85546875" style="19" customWidth="1"/>
    <col min="14841" max="14843" width="0" style="19" hidden="1" customWidth="1"/>
    <col min="14844" max="14850" width="9.140625" style="19" customWidth="1"/>
    <col min="14851" max="15088" width="9.140625" style="19"/>
    <col min="15089" max="15089" width="37.7109375" style="19" customWidth="1"/>
    <col min="15090" max="15090" width="7.5703125" style="19" customWidth="1"/>
    <col min="15091" max="15092" width="9" style="19" customWidth="1"/>
    <col min="15093" max="15093" width="6.42578125" style="19" customWidth="1"/>
    <col min="15094" max="15094" width="9.28515625" style="19" customWidth="1"/>
    <col min="15095" max="15095" width="11" style="19" customWidth="1"/>
    <col min="15096" max="15096" width="9.85546875" style="19" customWidth="1"/>
    <col min="15097" max="15099" width="0" style="19" hidden="1" customWidth="1"/>
    <col min="15100" max="15106" width="9.140625" style="19" customWidth="1"/>
    <col min="15107" max="15344" width="9.140625" style="19"/>
    <col min="15345" max="15345" width="37.7109375" style="19" customWidth="1"/>
    <col min="15346" max="15346" width="7.5703125" style="19" customWidth="1"/>
    <col min="15347" max="15348" width="9" style="19" customWidth="1"/>
    <col min="15349" max="15349" width="6.42578125" style="19" customWidth="1"/>
    <col min="15350" max="15350" width="9.28515625" style="19" customWidth="1"/>
    <col min="15351" max="15351" width="11" style="19" customWidth="1"/>
    <col min="15352" max="15352" width="9.85546875" style="19" customWidth="1"/>
    <col min="15353" max="15355" width="0" style="19" hidden="1" customWidth="1"/>
    <col min="15356" max="15362" width="9.140625" style="19" customWidth="1"/>
    <col min="15363" max="15600" width="9.140625" style="19"/>
    <col min="15601" max="15601" width="37.7109375" style="19" customWidth="1"/>
    <col min="15602" max="15602" width="7.5703125" style="19" customWidth="1"/>
    <col min="15603" max="15604" width="9" style="19" customWidth="1"/>
    <col min="15605" max="15605" width="6.42578125" style="19" customWidth="1"/>
    <col min="15606" max="15606" width="9.28515625" style="19" customWidth="1"/>
    <col min="15607" max="15607" width="11" style="19" customWidth="1"/>
    <col min="15608" max="15608" width="9.85546875" style="19" customWidth="1"/>
    <col min="15609" max="15611" width="0" style="19" hidden="1" customWidth="1"/>
    <col min="15612" max="15618" width="9.140625" style="19" customWidth="1"/>
    <col min="15619" max="15856" width="9.140625" style="19"/>
    <col min="15857" max="15857" width="37.7109375" style="19" customWidth="1"/>
    <col min="15858" max="15858" width="7.5703125" style="19" customWidth="1"/>
    <col min="15859" max="15860" width="9" style="19" customWidth="1"/>
    <col min="15861" max="15861" width="6.42578125" style="19" customWidth="1"/>
    <col min="15862" max="15862" width="9.28515625" style="19" customWidth="1"/>
    <col min="15863" max="15863" width="11" style="19" customWidth="1"/>
    <col min="15864" max="15864" width="9.85546875" style="19" customWidth="1"/>
    <col min="15865" max="15867" width="0" style="19" hidden="1" customWidth="1"/>
    <col min="15868" max="15874" width="9.140625" style="19" customWidth="1"/>
    <col min="15875" max="16112" width="9.140625" style="19"/>
    <col min="16113" max="16113" width="37.7109375" style="19" customWidth="1"/>
    <col min="16114" max="16114" width="7.5703125" style="19" customWidth="1"/>
    <col min="16115" max="16116" width="9" style="19" customWidth="1"/>
    <col min="16117" max="16117" width="6.42578125" style="19" customWidth="1"/>
    <col min="16118" max="16118" width="9.28515625" style="19" customWidth="1"/>
    <col min="16119" max="16119" width="11" style="19" customWidth="1"/>
    <col min="16120" max="16120" width="9.85546875" style="19" customWidth="1"/>
    <col min="16121" max="16123" width="0" style="19" hidden="1" customWidth="1"/>
    <col min="16124" max="16130" width="9.140625" style="19" customWidth="1"/>
    <col min="16131" max="16384" width="9.140625" style="19"/>
  </cols>
  <sheetData>
    <row r="1" spans="1:6" x14ac:dyDescent="0.2">
      <c r="B1" s="108" t="s">
        <v>327</v>
      </c>
    </row>
    <row r="2" spans="1:6" ht="25.5" customHeight="1" x14ac:dyDescent="0.2">
      <c r="B2" s="114" t="s">
        <v>243</v>
      </c>
      <c r="C2" s="114"/>
      <c r="D2" s="114"/>
      <c r="E2" s="114"/>
    </row>
    <row r="3" spans="1:6" x14ac:dyDescent="0.2">
      <c r="B3" s="108" t="s">
        <v>343</v>
      </c>
    </row>
    <row r="4" spans="1:6" ht="4.5" customHeight="1" x14ac:dyDescent="0.2"/>
    <row r="5" spans="1:6" ht="12" customHeight="1" x14ac:dyDescent="0.2">
      <c r="C5" s="19" t="s">
        <v>118</v>
      </c>
    </row>
    <row r="6" spans="1:6" ht="36" customHeight="1" x14ac:dyDescent="0.2">
      <c r="C6" s="114" t="s">
        <v>243</v>
      </c>
      <c r="D6" s="114"/>
      <c r="E6" s="114"/>
    </row>
    <row r="7" spans="1:6" x14ac:dyDescent="0.2">
      <c r="C7" s="19" t="s">
        <v>312</v>
      </c>
    </row>
    <row r="9" spans="1:6" x14ac:dyDescent="0.2">
      <c r="A9" s="115" t="s">
        <v>289</v>
      </c>
      <c r="B9" s="115"/>
      <c r="C9" s="115"/>
      <c r="D9" s="115"/>
      <c r="E9" s="115"/>
      <c r="F9" s="115"/>
    </row>
    <row r="10" spans="1:6" x14ac:dyDescent="0.2">
      <c r="A10" s="21"/>
    </row>
    <row r="12" spans="1:6" ht="48" customHeight="1" x14ac:dyDescent="0.2">
      <c r="A12" s="23" t="s">
        <v>0</v>
      </c>
      <c r="B12" s="24" t="s">
        <v>119</v>
      </c>
      <c r="C12" s="24" t="s">
        <v>1</v>
      </c>
      <c r="D12" s="24" t="s">
        <v>2</v>
      </c>
      <c r="E12" s="24" t="s">
        <v>3</v>
      </c>
      <c r="F12" s="24" t="s">
        <v>253</v>
      </c>
    </row>
    <row r="13" spans="1:6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24.75" customHeight="1" x14ac:dyDescent="0.2">
      <c r="A14" s="48" t="s">
        <v>102</v>
      </c>
      <c r="B14" s="18"/>
      <c r="C14" s="18"/>
      <c r="D14" s="18"/>
      <c r="E14" s="18"/>
    </row>
    <row r="15" spans="1:6" x14ac:dyDescent="0.2">
      <c r="A15" s="38" t="s">
        <v>4</v>
      </c>
      <c r="B15" s="20"/>
      <c r="C15" s="39"/>
      <c r="D15" s="39"/>
      <c r="E15" s="39"/>
      <c r="F15" s="26">
        <f>F16+F96+F105+F137+F168+F251+F275+F297+F337</f>
        <v>130944085.21999998</v>
      </c>
    </row>
    <row r="16" spans="1:6" x14ac:dyDescent="0.2">
      <c r="A16" s="1" t="s">
        <v>5</v>
      </c>
      <c r="B16" s="2" t="s">
        <v>6</v>
      </c>
      <c r="C16" s="3" t="s">
        <v>7</v>
      </c>
      <c r="D16" s="46"/>
      <c r="E16" s="46"/>
      <c r="F16" s="25">
        <f>F17+F22+F36+F42</f>
        <v>28502369.670000002</v>
      </c>
    </row>
    <row r="17" spans="1:6" s="21" customFormat="1" ht="36" x14ac:dyDescent="0.2">
      <c r="A17" s="40" t="s">
        <v>49</v>
      </c>
      <c r="B17" s="41" t="s">
        <v>6</v>
      </c>
      <c r="C17" s="12" t="s">
        <v>8</v>
      </c>
      <c r="D17" s="15"/>
      <c r="E17" s="15"/>
      <c r="F17" s="32">
        <f>+F18</f>
        <v>1931004</v>
      </c>
    </row>
    <row r="18" spans="1:6" ht="36" x14ac:dyDescent="0.2">
      <c r="A18" s="30" t="s">
        <v>50</v>
      </c>
      <c r="B18" s="51" t="s">
        <v>6</v>
      </c>
      <c r="C18" s="51" t="s">
        <v>8</v>
      </c>
      <c r="D18" s="51" t="s">
        <v>124</v>
      </c>
      <c r="E18" s="51"/>
      <c r="F18" s="26">
        <f t="shared" ref="F18:F20" si="0">F19</f>
        <v>1931004</v>
      </c>
    </row>
    <row r="19" spans="1:6" ht="24" x14ac:dyDescent="0.2">
      <c r="A19" s="50" t="s">
        <v>9</v>
      </c>
      <c r="B19" s="51" t="s">
        <v>6</v>
      </c>
      <c r="C19" s="51" t="s">
        <v>8</v>
      </c>
      <c r="D19" s="51" t="s">
        <v>124</v>
      </c>
      <c r="E19" s="51"/>
      <c r="F19" s="26">
        <f t="shared" si="0"/>
        <v>1931004</v>
      </c>
    </row>
    <row r="20" spans="1:6" ht="48" x14ac:dyDescent="0.2">
      <c r="A20" s="6" t="s">
        <v>83</v>
      </c>
      <c r="B20" s="4" t="s">
        <v>6</v>
      </c>
      <c r="C20" s="4" t="s">
        <v>8</v>
      </c>
      <c r="D20" s="4" t="s">
        <v>124</v>
      </c>
      <c r="E20" s="4" t="s">
        <v>52</v>
      </c>
      <c r="F20" s="28">
        <f t="shared" si="0"/>
        <v>1931004</v>
      </c>
    </row>
    <row r="21" spans="1:6" ht="27.75" customHeight="1" x14ac:dyDescent="0.2">
      <c r="A21" s="6" t="s">
        <v>93</v>
      </c>
      <c r="B21" s="4" t="s">
        <v>6</v>
      </c>
      <c r="C21" s="4" t="s">
        <v>8</v>
      </c>
      <c r="D21" s="4" t="s">
        <v>124</v>
      </c>
      <c r="E21" s="4" t="s">
        <v>54</v>
      </c>
      <c r="F21" s="29">
        <v>1931004</v>
      </c>
    </row>
    <row r="22" spans="1:6" ht="36" x14ac:dyDescent="0.2">
      <c r="A22" s="37" t="s">
        <v>10</v>
      </c>
      <c r="B22" s="12" t="s">
        <v>6</v>
      </c>
      <c r="C22" s="12" t="s">
        <v>11</v>
      </c>
      <c r="D22" s="15"/>
      <c r="E22" s="15"/>
      <c r="F22" s="32">
        <f>F32+F23</f>
        <v>9863403.4800000004</v>
      </c>
    </row>
    <row r="23" spans="1:6" ht="36" x14ac:dyDescent="0.2">
      <c r="A23" s="30" t="s">
        <v>230</v>
      </c>
      <c r="B23" s="51" t="s">
        <v>6</v>
      </c>
      <c r="C23" s="51" t="s">
        <v>11</v>
      </c>
      <c r="D23" s="51" t="s">
        <v>125</v>
      </c>
      <c r="E23" s="51"/>
      <c r="F23" s="26">
        <f t="shared" ref="F23:F24" si="1">F24</f>
        <v>8848729.4800000004</v>
      </c>
    </row>
    <row r="24" spans="1:6" ht="24" x14ac:dyDescent="0.2">
      <c r="A24" s="50" t="s">
        <v>123</v>
      </c>
      <c r="B24" s="51" t="s">
        <v>6</v>
      </c>
      <c r="C24" s="52" t="s">
        <v>11</v>
      </c>
      <c r="D24" s="51" t="s">
        <v>126</v>
      </c>
      <c r="E24" s="51"/>
      <c r="F24" s="26">
        <f t="shared" si="1"/>
        <v>8848729.4800000004</v>
      </c>
    </row>
    <row r="25" spans="1:6" x14ac:dyDescent="0.2">
      <c r="A25" s="50" t="s">
        <v>51</v>
      </c>
      <c r="B25" s="51" t="s">
        <v>6</v>
      </c>
      <c r="C25" s="51" t="s">
        <v>11</v>
      </c>
      <c r="D25" s="51" t="s">
        <v>127</v>
      </c>
      <c r="E25" s="51"/>
      <c r="F25" s="26">
        <f>F26+F28+F30</f>
        <v>8848729.4800000004</v>
      </c>
    </row>
    <row r="26" spans="1:6" ht="48" x14ac:dyDescent="0.2">
      <c r="A26" s="43" t="s">
        <v>83</v>
      </c>
      <c r="B26" s="4" t="s">
        <v>6</v>
      </c>
      <c r="C26" s="4" t="s">
        <v>11</v>
      </c>
      <c r="D26" s="4" t="s">
        <v>127</v>
      </c>
      <c r="E26" s="4" t="s">
        <v>52</v>
      </c>
      <c r="F26" s="28">
        <f>F27</f>
        <v>6791502</v>
      </c>
    </row>
    <row r="27" spans="1:6" ht="24" x14ac:dyDescent="0.2">
      <c r="A27" s="44" t="s">
        <v>92</v>
      </c>
      <c r="B27" s="4" t="s">
        <v>6</v>
      </c>
      <c r="C27" s="4" t="s">
        <v>11</v>
      </c>
      <c r="D27" s="4" t="s">
        <v>127</v>
      </c>
      <c r="E27" s="4" t="s">
        <v>54</v>
      </c>
      <c r="F27" s="29">
        <v>6791502</v>
      </c>
    </row>
    <row r="28" spans="1:6" ht="24" x14ac:dyDescent="0.2">
      <c r="A28" s="42" t="s">
        <v>63</v>
      </c>
      <c r="B28" s="27" t="s">
        <v>6</v>
      </c>
      <c r="C28" s="4" t="s">
        <v>11</v>
      </c>
      <c r="D28" s="4" t="s">
        <v>127</v>
      </c>
      <c r="E28" s="4" t="s">
        <v>55</v>
      </c>
      <c r="F28" s="28">
        <f>F29</f>
        <v>2022227.48</v>
      </c>
    </row>
    <row r="29" spans="1:6" ht="24" x14ac:dyDescent="0.2">
      <c r="A29" s="42" t="s">
        <v>64</v>
      </c>
      <c r="B29" s="27" t="s">
        <v>6</v>
      </c>
      <c r="C29" s="4" t="s">
        <v>11</v>
      </c>
      <c r="D29" s="4" t="s">
        <v>127</v>
      </c>
      <c r="E29" s="4" t="s">
        <v>56</v>
      </c>
      <c r="F29" s="29">
        <v>2022227.48</v>
      </c>
    </row>
    <row r="30" spans="1:6" x14ac:dyDescent="0.2">
      <c r="A30" s="44" t="s">
        <v>47</v>
      </c>
      <c r="B30" s="27" t="s">
        <v>6</v>
      </c>
      <c r="C30" s="4" t="s">
        <v>11</v>
      </c>
      <c r="D30" s="4" t="s">
        <v>127</v>
      </c>
      <c r="E30" s="4" t="s">
        <v>57</v>
      </c>
      <c r="F30" s="28">
        <f>F31</f>
        <v>35000</v>
      </c>
    </row>
    <row r="31" spans="1:6" x14ac:dyDescent="0.2">
      <c r="A31" s="44" t="s">
        <v>65</v>
      </c>
      <c r="B31" s="27" t="s">
        <v>6</v>
      </c>
      <c r="C31" s="4" t="s">
        <v>11</v>
      </c>
      <c r="D31" s="4" t="s">
        <v>127</v>
      </c>
      <c r="E31" s="4" t="s">
        <v>58</v>
      </c>
      <c r="F31" s="29">
        <v>35000</v>
      </c>
    </row>
    <row r="32" spans="1:6" x14ac:dyDescent="0.2">
      <c r="A32" s="30" t="s">
        <v>59</v>
      </c>
      <c r="B32" s="51" t="s">
        <v>6</v>
      </c>
      <c r="C32" s="51" t="s">
        <v>11</v>
      </c>
      <c r="D32" s="51" t="s">
        <v>128</v>
      </c>
      <c r="E32" s="51"/>
      <c r="F32" s="26">
        <f t="shared" ref="F32:F34" si="2">F33</f>
        <v>1014674</v>
      </c>
    </row>
    <row r="33" spans="1:6" ht="24" x14ac:dyDescent="0.2">
      <c r="A33" s="50" t="s">
        <v>60</v>
      </c>
      <c r="B33" s="51" t="s">
        <v>6</v>
      </c>
      <c r="C33" s="51" t="s">
        <v>11</v>
      </c>
      <c r="D33" s="51" t="s">
        <v>129</v>
      </c>
      <c r="E33" s="51"/>
      <c r="F33" s="26">
        <f t="shared" si="2"/>
        <v>1014674</v>
      </c>
    </row>
    <row r="34" spans="1:6" ht="48" x14ac:dyDescent="0.2">
      <c r="A34" s="43" t="s">
        <v>83</v>
      </c>
      <c r="B34" s="4" t="s">
        <v>6</v>
      </c>
      <c r="C34" s="4" t="s">
        <v>11</v>
      </c>
      <c r="D34" s="4" t="s">
        <v>129</v>
      </c>
      <c r="E34" s="4" t="s">
        <v>52</v>
      </c>
      <c r="F34" s="28">
        <f t="shared" si="2"/>
        <v>1014674</v>
      </c>
    </row>
    <row r="35" spans="1:6" ht="24" x14ac:dyDescent="0.2">
      <c r="A35" s="44" t="s">
        <v>78</v>
      </c>
      <c r="B35" s="4" t="s">
        <v>6</v>
      </c>
      <c r="C35" s="4" t="s">
        <v>11</v>
      </c>
      <c r="D35" s="4" t="s">
        <v>129</v>
      </c>
      <c r="E35" s="4" t="s">
        <v>54</v>
      </c>
      <c r="F35" s="29">
        <v>1014674</v>
      </c>
    </row>
    <row r="36" spans="1:6" x14ac:dyDescent="0.2">
      <c r="A36" s="11" t="s">
        <v>12</v>
      </c>
      <c r="B36" s="12" t="s">
        <v>6</v>
      </c>
      <c r="C36" s="13" t="s">
        <v>13</v>
      </c>
      <c r="D36" s="8"/>
      <c r="E36" s="54"/>
      <c r="F36" s="32">
        <f t="shared" ref="F36:F40" si="3">F37</f>
        <v>400000</v>
      </c>
    </row>
    <row r="37" spans="1:6" ht="36" x14ac:dyDescent="0.2">
      <c r="A37" s="30" t="s">
        <v>87</v>
      </c>
      <c r="B37" s="53" t="s">
        <v>6</v>
      </c>
      <c r="C37" s="51" t="s">
        <v>13</v>
      </c>
      <c r="D37" s="51" t="s">
        <v>131</v>
      </c>
      <c r="E37" s="4"/>
      <c r="F37" s="26">
        <f t="shared" si="3"/>
        <v>400000</v>
      </c>
    </row>
    <row r="38" spans="1:6" ht="24" x14ac:dyDescent="0.2">
      <c r="A38" s="14" t="s">
        <v>130</v>
      </c>
      <c r="B38" s="53" t="s">
        <v>6</v>
      </c>
      <c r="C38" s="51" t="s">
        <v>13</v>
      </c>
      <c r="D38" s="51" t="s">
        <v>132</v>
      </c>
      <c r="E38" s="4"/>
      <c r="F38" s="26">
        <f t="shared" si="3"/>
        <v>400000</v>
      </c>
    </row>
    <row r="39" spans="1:6" x14ac:dyDescent="0.2">
      <c r="A39" s="14" t="s">
        <v>61</v>
      </c>
      <c r="B39" s="53" t="s">
        <v>6</v>
      </c>
      <c r="C39" s="51" t="s">
        <v>13</v>
      </c>
      <c r="D39" s="51" t="s">
        <v>221</v>
      </c>
      <c r="E39" s="51"/>
      <c r="F39" s="26">
        <f t="shared" si="3"/>
        <v>400000</v>
      </c>
    </row>
    <row r="40" spans="1:6" x14ac:dyDescent="0.2">
      <c r="A40" s="7" t="s">
        <v>47</v>
      </c>
      <c r="B40" s="27" t="s">
        <v>6</v>
      </c>
      <c r="C40" s="4" t="s">
        <v>13</v>
      </c>
      <c r="D40" s="4" t="s">
        <v>221</v>
      </c>
      <c r="E40" s="4">
        <v>800</v>
      </c>
      <c r="F40" s="28">
        <f t="shared" si="3"/>
        <v>400000</v>
      </c>
    </row>
    <row r="41" spans="1:6" x14ac:dyDescent="0.2">
      <c r="A41" s="7" t="s">
        <v>62</v>
      </c>
      <c r="B41" s="27" t="s">
        <v>6</v>
      </c>
      <c r="C41" s="4" t="s">
        <v>13</v>
      </c>
      <c r="D41" s="4" t="s">
        <v>221</v>
      </c>
      <c r="E41" s="4">
        <v>870</v>
      </c>
      <c r="F41" s="29">
        <v>400000</v>
      </c>
    </row>
    <row r="42" spans="1:6" x14ac:dyDescent="0.2">
      <c r="A42" s="11" t="s">
        <v>14</v>
      </c>
      <c r="B42" s="12" t="s">
        <v>6</v>
      </c>
      <c r="C42" s="13" t="s">
        <v>15</v>
      </c>
      <c r="D42" s="15"/>
      <c r="E42" s="15"/>
      <c r="F42" s="32">
        <f>F43+F59+F64+F49+F77+F87</f>
        <v>16307962.189999999</v>
      </c>
    </row>
    <row r="43" spans="1:6" s="111" customFormat="1" ht="24" x14ac:dyDescent="0.2">
      <c r="A43" s="30" t="s">
        <v>73</v>
      </c>
      <c r="B43" s="53" t="s">
        <v>6</v>
      </c>
      <c r="C43" s="51" t="s">
        <v>15</v>
      </c>
      <c r="D43" s="51" t="s">
        <v>188</v>
      </c>
      <c r="E43" s="4"/>
      <c r="F43" s="26">
        <f t="shared" ref="F43:F47" si="4">F44</f>
        <v>5000</v>
      </c>
    </row>
    <row r="44" spans="1:6" s="111" customFormat="1" ht="36" x14ac:dyDescent="0.2">
      <c r="A44" s="30" t="s">
        <v>187</v>
      </c>
      <c r="B44" s="53" t="s">
        <v>6</v>
      </c>
      <c r="C44" s="51" t="s">
        <v>15</v>
      </c>
      <c r="D44" s="51" t="s">
        <v>189</v>
      </c>
      <c r="E44" s="51"/>
      <c r="F44" s="26">
        <f>F45</f>
        <v>5000</v>
      </c>
    </row>
    <row r="45" spans="1:6" s="111" customFormat="1" ht="24" x14ac:dyDescent="0.2">
      <c r="A45" s="14" t="s">
        <v>195</v>
      </c>
      <c r="B45" s="53" t="s">
        <v>6</v>
      </c>
      <c r="C45" s="51" t="s">
        <v>15</v>
      </c>
      <c r="D45" s="51" t="s">
        <v>190</v>
      </c>
      <c r="E45" s="4"/>
      <c r="F45" s="26">
        <f>F46</f>
        <v>5000</v>
      </c>
    </row>
    <row r="46" spans="1:6" s="111" customFormat="1" ht="24" x14ac:dyDescent="0.2">
      <c r="A46" s="112" t="s">
        <v>317</v>
      </c>
      <c r="B46" s="27" t="s">
        <v>6</v>
      </c>
      <c r="C46" s="4" t="s">
        <v>15</v>
      </c>
      <c r="D46" s="4" t="s">
        <v>285</v>
      </c>
      <c r="E46" s="51"/>
      <c r="F46" s="26">
        <f t="shared" si="4"/>
        <v>5000</v>
      </c>
    </row>
    <row r="47" spans="1:6" s="111" customFormat="1" x14ac:dyDescent="0.2">
      <c r="A47" s="112" t="s">
        <v>318</v>
      </c>
      <c r="B47" s="27"/>
      <c r="C47" s="4" t="s">
        <v>15</v>
      </c>
      <c r="D47" s="4" t="s">
        <v>285</v>
      </c>
      <c r="E47" s="4" t="s">
        <v>57</v>
      </c>
      <c r="F47" s="28">
        <f t="shared" si="4"/>
        <v>5000</v>
      </c>
    </row>
    <row r="48" spans="1:6" s="111" customFormat="1" x14ac:dyDescent="0.2">
      <c r="A48" s="112" t="s">
        <v>319</v>
      </c>
      <c r="B48" s="27" t="s">
        <v>6</v>
      </c>
      <c r="C48" s="4" t="s">
        <v>15</v>
      </c>
      <c r="D48" s="4" t="s">
        <v>285</v>
      </c>
      <c r="E48" s="4" t="s">
        <v>252</v>
      </c>
      <c r="F48" s="29">
        <v>5000</v>
      </c>
    </row>
    <row r="49" spans="1:6" ht="36" x14ac:dyDescent="0.2">
      <c r="A49" s="30" t="s">
        <v>67</v>
      </c>
      <c r="B49" s="53" t="s">
        <v>6</v>
      </c>
      <c r="C49" s="51" t="s">
        <v>15</v>
      </c>
      <c r="D49" s="51" t="s">
        <v>134</v>
      </c>
      <c r="E49" s="4"/>
      <c r="F49" s="26">
        <f>F50</f>
        <v>5496108</v>
      </c>
    </row>
    <row r="50" spans="1:6" ht="36" x14ac:dyDescent="0.2">
      <c r="A50" s="57" t="s">
        <v>133</v>
      </c>
      <c r="B50" s="53" t="s">
        <v>6</v>
      </c>
      <c r="C50" s="51" t="s">
        <v>15</v>
      </c>
      <c r="D50" s="51" t="s">
        <v>135</v>
      </c>
      <c r="E50" s="51"/>
      <c r="F50" s="26">
        <f>F51+F56</f>
        <v>5496108</v>
      </c>
    </row>
    <row r="51" spans="1:6" ht="36" x14ac:dyDescent="0.2">
      <c r="A51" s="57" t="s">
        <v>84</v>
      </c>
      <c r="B51" s="51" t="s">
        <v>6</v>
      </c>
      <c r="C51" s="51" t="s">
        <v>15</v>
      </c>
      <c r="D51" s="51" t="s">
        <v>136</v>
      </c>
      <c r="E51" s="51"/>
      <c r="F51" s="26">
        <f>F52+F54</f>
        <v>4975608</v>
      </c>
    </row>
    <row r="52" spans="1:6" ht="48" x14ac:dyDescent="0.2">
      <c r="A52" s="43" t="s">
        <v>83</v>
      </c>
      <c r="B52" s="4" t="s">
        <v>6</v>
      </c>
      <c r="C52" s="4" t="s">
        <v>15</v>
      </c>
      <c r="D52" s="4" t="s">
        <v>136</v>
      </c>
      <c r="E52" s="4" t="s">
        <v>52</v>
      </c>
      <c r="F52" s="28">
        <f>F53</f>
        <v>4945608</v>
      </c>
    </row>
    <row r="53" spans="1:6" ht="24" x14ac:dyDescent="0.2">
      <c r="A53" s="43" t="s">
        <v>53</v>
      </c>
      <c r="B53" s="4" t="s">
        <v>6</v>
      </c>
      <c r="C53" s="4" t="s">
        <v>15</v>
      </c>
      <c r="D53" s="4" t="s">
        <v>136</v>
      </c>
      <c r="E53" s="4" t="s">
        <v>54</v>
      </c>
      <c r="F53" s="29">
        <v>4945608</v>
      </c>
    </row>
    <row r="54" spans="1:6" ht="24" x14ac:dyDescent="0.2">
      <c r="A54" s="42" t="s">
        <v>63</v>
      </c>
      <c r="B54" s="5" t="s">
        <v>6</v>
      </c>
      <c r="C54" s="4" t="s">
        <v>15</v>
      </c>
      <c r="D54" s="4" t="s">
        <v>136</v>
      </c>
      <c r="E54" s="5" t="s">
        <v>55</v>
      </c>
      <c r="F54" s="28">
        <f>F55</f>
        <v>30000</v>
      </c>
    </row>
    <row r="55" spans="1:6" ht="24" x14ac:dyDescent="0.2">
      <c r="A55" s="42" t="s">
        <v>64</v>
      </c>
      <c r="B55" s="5" t="s">
        <v>6</v>
      </c>
      <c r="C55" s="4" t="s">
        <v>15</v>
      </c>
      <c r="D55" s="4" t="s">
        <v>136</v>
      </c>
      <c r="E55" s="5" t="s">
        <v>56</v>
      </c>
      <c r="F55" s="29">
        <v>30000</v>
      </c>
    </row>
    <row r="56" spans="1:6" ht="36" x14ac:dyDescent="0.2">
      <c r="A56" s="58" t="s">
        <v>138</v>
      </c>
      <c r="B56" s="51" t="s">
        <v>139</v>
      </c>
      <c r="C56" s="51" t="s">
        <v>15</v>
      </c>
      <c r="D56" s="51" t="s">
        <v>137</v>
      </c>
      <c r="E56" s="51"/>
      <c r="F56" s="26">
        <f t="shared" ref="F56:F57" si="5">F57</f>
        <v>520500</v>
      </c>
    </row>
    <row r="57" spans="1:6" ht="24" x14ac:dyDescent="0.2">
      <c r="A57" s="42" t="s">
        <v>63</v>
      </c>
      <c r="B57" s="4" t="s">
        <v>6</v>
      </c>
      <c r="C57" s="4" t="s">
        <v>15</v>
      </c>
      <c r="D57" s="4" t="s">
        <v>137</v>
      </c>
      <c r="E57" s="4" t="s">
        <v>55</v>
      </c>
      <c r="F57" s="28">
        <f t="shared" si="5"/>
        <v>520500</v>
      </c>
    </row>
    <row r="58" spans="1:6" ht="24" x14ac:dyDescent="0.2">
      <c r="A58" s="42" t="s">
        <v>64</v>
      </c>
      <c r="B58" s="4" t="s">
        <v>6</v>
      </c>
      <c r="C58" s="4" t="s">
        <v>15</v>
      </c>
      <c r="D58" s="4" t="s">
        <v>137</v>
      </c>
      <c r="E58" s="4" t="s">
        <v>56</v>
      </c>
      <c r="F58" s="29">
        <v>520500</v>
      </c>
    </row>
    <row r="59" spans="1:6" ht="36" x14ac:dyDescent="0.2">
      <c r="A59" s="30" t="s">
        <v>66</v>
      </c>
      <c r="B59" s="53" t="s">
        <v>6</v>
      </c>
      <c r="C59" s="51" t="s">
        <v>15</v>
      </c>
      <c r="D59" s="51" t="s">
        <v>142</v>
      </c>
      <c r="E59" s="4"/>
      <c r="F59" s="26">
        <f t="shared" ref="F59:F62" si="6">F60</f>
        <v>792000</v>
      </c>
    </row>
    <row r="60" spans="1:6" ht="24" x14ac:dyDescent="0.2">
      <c r="A60" s="14" t="s">
        <v>140</v>
      </c>
      <c r="B60" s="53" t="s">
        <v>6</v>
      </c>
      <c r="C60" s="51" t="s">
        <v>15</v>
      </c>
      <c r="D60" s="51" t="s">
        <v>223</v>
      </c>
      <c r="E60" s="4"/>
      <c r="F60" s="26">
        <f t="shared" si="6"/>
        <v>792000</v>
      </c>
    </row>
    <row r="61" spans="1:6" x14ac:dyDescent="0.2">
      <c r="A61" s="14" t="s">
        <v>224</v>
      </c>
      <c r="B61" s="53" t="s">
        <v>6</v>
      </c>
      <c r="C61" s="51" t="s">
        <v>15</v>
      </c>
      <c r="D61" s="51" t="s">
        <v>141</v>
      </c>
      <c r="E61" s="51"/>
      <c r="F61" s="26">
        <f t="shared" si="6"/>
        <v>792000</v>
      </c>
    </row>
    <row r="62" spans="1:6" ht="24" x14ac:dyDescent="0.2">
      <c r="A62" s="42" t="s">
        <v>63</v>
      </c>
      <c r="B62" s="27" t="s">
        <v>6</v>
      </c>
      <c r="C62" s="4" t="s">
        <v>15</v>
      </c>
      <c r="D62" s="4" t="s">
        <v>141</v>
      </c>
      <c r="E62" s="4" t="s">
        <v>55</v>
      </c>
      <c r="F62" s="28">
        <f t="shared" si="6"/>
        <v>792000</v>
      </c>
    </row>
    <row r="63" spans="1:6" ht="24" x14ac:dyDescent="0.2">
      <c r="A63" s="42" t="s">
        <v>64</v>
      </c>
      <c r="B63" s="27" t="s">
        <v>6</v>
      </c>
      <c r="C63" s="4" t="s">
        <v>15</v>
      </c>
      <c r="D63" s="4" t="s">
        <v>141</v>
      </c>
      <c r="E63" s="4" t="s">
        <v>56</v>
      </c>
      <c r="F63" s="29">
        <v>792000</v>
      </c>
    </row>
    <row r="64" spans="1:6" ht="24" x14ac:dyDescent="0.2">
      <c r="A64" s="30" t="s">
        <v>269</v>
      </c>
      <c r="B64" s="53" t="s">
        <v>6</v>
      </c>
      <c r="C64" s="51" t="s">
        <v>15</v>
      </c>
      <c r="D64" s="51" t="s">
        <v>170</v>
      </c>
      <c r="E64" s="51"/>
      <c r="F64" s="26">
        <f>F65+F69+F73</f>
        <v>1050735</v>
      </c>
    </row>
    <row r="65" spans="1:6" ht="24" x14ac:dyDescent="0.2">
      <c r="A65" s="50" t="s">
        <v>270</v>
      </c>
      <c r="B65" s="53" t="s">
        <v>6</v>
      </c>
      <c r="C65" s="51" t="s">
        <v>15</v>
      </c>
      <c r="D65" s="51" t="s">
        <v>171</v>
      </c>
      <c r="E65" s="51"/>
      <c r="F65" s="26">
        <f t="shared" ref="F65:F67" si="7">F66</f>
        <v>200000</v>
      </c>
    </row>
    <row r="66" spans="1:6" s="21" customFormat="1" x14ac:dyDescent="0.2">
      <c r="A66" s="50" t="s">
        <v>300</v>
      </c>
      <c r="B66" s="53" t="s">
        <v>6</v>
      </c>
      <c r="C66" s="51" t="s">
        <v>15</v>
      </c>
      <c r="D66" s="51" t="s">
        <v>172</v>
      </c>
      <c r="E66" s="51"/>
      <c r="F66" s="26">
        <f t="shared" si="7"/>
        <v>200000</v>
      </c>
    </row>
    <row r="67" spans="1:6" ht="24" x14ac:dyDescent="0.2">
      <c r="A67" s="42" t="s">
        <v>63</v>
      </c>
      <c r="B67" s="27" t="s">
        <v>6</v>
      </c>
      <c r="C67" s="4" t="s">
        <v>15</v>
      </c>
      <c r="D67" s="4" t="s">
        <v>172</v>
      </c>
      <c r="E67" s="4" t="s">
        <v>55</v>
      </c>
      <c r="F67" s="28">
        <f t="shared" si="7"/>
        <v>200000</v>
      </c>
    </row>
    <row r="68" spans="1:6" ht="24" x14ac:dyDescent="0.2">
      <c r="A68" s="42" t="s">
        <v>64</v>
      </c>
      <c r="B68" s="27" t="s">
        <v>6</v>
      </c>
      <c r="C68" s="4" t="s">
        <v>15</v>
      </c>
      <c r="D68" s="4" t="s">
        <v>172</v>
      </c>
      <c r="E68" s="4" t="s">
        <v>56</v>
      </c>
      <c r="F68" s="29">
        <v>200000</v>
      </c>
    </row>
    <row r="69" spans="1:6" ht="24" x14ac:dyDescent="0.2">
      <c r="A69" s="50" t="s">
        <v>271</v>
      </c>
      <c r="B69" s="53" t="s">
        <v>6</v>
      </c>
      <c r="C69" s="51" t="s">
        <v>15</v>
      </c>
      <c r="D69" s="51" t="s">
        <v>273</v>
      </c>
      <c r="E69" s="51"/>
      <c r="F69" s="26">
        <f t="shared" ref="F69:F71" si="8">F70</f>
        <v>290735</v>
      </c>
    </row>
    <row r="70" spans="1:6" s="21" customFormat="1" x14ac:dyDescent="0.2">
      <c r="A70" s="50" t="s">
        <v>278</v>
      </c>
      <c r="B70" s="53" t="s">
        <v>6</v>
      </c>
      <c r="C70" s="51" t="s">
        <v>15</v>
      </c>
      <c r="D70" s="51" t="s">
        <v>275</v>
      </c>
      <c r="E70" s="51"/>
      <c r="F70" s="26">
        <f t="shared" si="8"/>
        <v>290735</v>
      </c>
    </row>
    <row r="71" spans="1:6" ht="24" x14ac:dyDescent="0.2">
      <c r="A71" s="42" t="s">
        <v>63</v>
      </c>
      <c r="B71" s="27" t="s">
        <v>6</v>
      </c>
      <c r="C71" s="4" t="s">
        <v>15</v>
      </c>
      <c r="D71" s="4" t="s">
        <v>275</v>
      </c>
      <c r="E71" s="4" t="s">
        <v>55</v>
      </c>
      <c r="F71" s="28">
        <f t="shared" si="8"/>
        <v>290735</v>
      </c>
    </row>
    <row r="72" spans="1:6" ht="24" x14ac:dyDescent="0.2">
      <c r="A72" s="42" t="s">
        <v>64</v>
      </c>
      <c r="B72" s="27" t="s">
        <v>6</v>
      </c>
      <c r="C72" s="4" t="s">
        <v>15</v>
      </c>
      <c r="D72" s="4" t="s">
        <v>275</v>
      </c>
      <c r="E72" s="4" t="s">
        <v>56</v>
      </c>
      <c r="F72" s="29">
        <v>290735</v>
      </c>
    </row>
    <row r="73" spans="1:6" ht="24" x14ac:dyDescent="0.2">
      <c r="A73" s="50" t="s">
        <v>272</v>
      </c>
      <c r="B73" s="53" t="s">
        <v>6</v>
      </c>
      <c r="C73" s="51" t="s">
        <v>15</v>
      </c>
      <c r="D73" s="51" t="s">
        <v>274</v>
      </c>
      <c r="E73" s="51"/>
      <c r="F73" s="26">
        <f t="shared" ref="F73:F75" si="9">F74</f>
        <v>560000</v>
      </c>
    </row>
    <row r="74" spans="1:6" s="21" customFormat="1" x14ac:dyDescent="0.2">
      <c r="A74" s="50" t="s">
        <v>279</v>
      </c>
      <c r="B74" s="53" t="s">
        <v>6</v>
      </c>
      <c r="C74" s="51" t="s">
        <v>15</v>
      </c>
      <c r="D74" s="51" t="s">
        <v>276</v>
      </c>
      <c r="E74" s="51"/>
      <c r="F74" s="26">
        <f t="shared" si="9"/>
        <v>560000</v>
      </c>
    </row>
    <row r="75" spans="1:6" ht="24" x14ac:dyDescent="0.2">
      <c r="A75" s="42" t="s">
        <v>63</v>
      </c>
      <c r="B75" s="27" t="s">
        <v>6</v>
      </c>
      <c r="C75" s="4" t="s">
        <v>15</v>
      </c>
      <c r="D75" s="4" t="s">
        <v>276</v>
      </c>
      <c r="E75" s="4" t="s">
        <v>55</v>
      </c>
      <c r="F75" s="28">
        <f t="shared" si="9"/>
        <v>560000</v>
      </c>
    </row>
    <row r="76" spans="1:6" ht="24" x14ac:dyDescent="0.2">
      <c r="A76" s="42" t="s">
        <v>64</v>
      </c>
      <c r="B76" s="27" t="s">
        <v>6</v>
      </c>
      <c r="C76" s="4" t="s">
        <v>15</v>
      </c>
      <c r="D76" s="4" t="s">
        <v>276</v>
      </c>
      <c r="E76" s="4" t="s">
        <v>56</v>
      </c>
      <c r="F76" s="29">
        <v>560000</v>
      </c>
    </row>
    <row r="77" spans="1:6" ht="36" x14ac:dyDescent="0.2">
      <c r="A77" s="30" t="s">
        <v>72</v>
      </c>
      <c r="B77" s="51" t="s">
        <v>6</v>
      </c>
      <c r="C77" s="51" t="s">
        <v>15</v>
      </c>
      <c r="D77" s="51" t="s">
        <v>144</v>
      </c>
      <c r="E77" s="4"/>
      <c r="F77" s="26">
        <f>F78</f>
        <v>8585339.1899999995</v>
      </c>
    </row>
    <row r="78" spans="1:6" ht="36" x14ac:dyDescent="0.2">
      <c r="A78" s="49" t="s">
        <v>206</v>
      </c>
      <c r="B78" s="51" t="s">
        <v>6</v>
      </c>
      <c r="C78" s="51" t="s">
        <v>15</v>
      </c>
      <c r="D78" s="51" t="s">
        <v>143</v>
      </c>
      <c r="E78" s="4"/>
      <c r="F78" s="26">
        <f>F79+F82</f>
        <v>8585339.1899999995</v>
      </c>
    </row>
    <row r="79" spans="1:6" x14ac:dyDescent="0.2">
      <c r="A79" s="49" t="s">
        <v>267</v>
      </c>
      <c r="B79" s="51" t="s">
        <v>6</v>
      </c>
      <c r="C79" s="51" t="s">
        <v>15</v>
      </c>
      <c r="D79" s="51" t="s">
        <v>266</v>
      </c>
      <c r="E79" s="4"/>
      <c r="F79" s="26">
        <f t="shared" ref="F79:F80" si="10">F80</f>
        <v>150613.31</v>
      </c>
    </row>
    <row r="80" spans="1:6" ht="24" x14ac:dyDescent="0.2">
      <c r="A80" s="42" t="s">
        <v>63</v>
      </c>
      <c r="B80" s="4" t="s">
        <v>6</v>
      </c>
      <c r="C80" s="4" t="s">
        <v>15</v>
      </c>
      <c r="D80" s="4" t="s">
        <v>266</v>
      </c>
      <c r="E80" s="4" t="s">
        <v>55</v>
      </c>
      <c r="F80" s="28">
        <f t="shared" si="10"/>
        <v>150613.31</v>
      </c>
    </row>
    <row r="81" spans="1:6" ht="24" x14ac:dyDescent="0.2">
      <c r="A81" s="42" t="s">
        <v>64</v>
      </c>
      <c r="B81" s="4" t="s">
        <v>6</v>
      </c>
      <c r="C81" s="4" t="s">
        <v>15</v>
      </c>
      <c r="D81" s="4" t="s">
        <v>266</v>
      </c>
      <c r="E81" s="4" t="s">
        <v>56</v>
      </c>
      <c r="F81" s="29">
        <v>150613.31</v>
      </c>
    </row>
    <row r="82" spans="1:6" ht="24" x14ac:dyDescent="0.2">
      <c r="A82" s="49" t="s">
        <v>219</v>
      </c>
      <c r="B82" s="51" t="s">
        <v>6</v>
      </c>
      <c r="C82" s="51" t="s">
        <v>15</v>
      </c>
      <c r="D82" s="51" t="s">
        <v>248</v>
      </c>
      <c r="E82" s="51"/>
      <c r="F82" s="26">
        <f>F83+F85</f>
        <v>8434725.879999999</v>
      </c>
    </row>
    <row r="83" spans="1:6" ht="24" x14ac:dyDescent="0.2">
      <c r="A83" s="42" t="s">
        <v>63</v>
      </c>
      <c r="B83" s="4" t="s">
        <v>6</v>
      </c>
      <c r="C83" s="4" t="s">
        <v>15</v>
      </c>
      <c r="D83" s="4" t="s">
        <v>248</v>
      </c>
      <c r="E83" s="4" t="s">
        <v>55</v>
      </c>
      <c r="F83" s="28">
        <f t="shared" ref="F83:F85" si="11">F84</f>
        <v>2732641.61</v>
      </c>
    </row>
    <row r="84" spans="1:6" ht="24" x14ac:dyDescent="0.2">
      <c r="A84" s="42" t="s">
        <v>64</v>
      </c>
      <c r="B84" s="4" t="s">
        <v>6</v>
      </c>
      <c r="C84" s="4" t="s">
        <v>15</v>
      </c>
      <c r="D84" s="4" t="s">
        <v>248</v>
      </c>
      <c r="E84" s="4" t="s">
        <v>56</v>
      </c>
      <c r="F84" s="29">
        <v>2732641.61</v>
      </c>
    </row>
    <row r="85" spans="1:6" ht="24" x14ac:dyDescent="0.2">
      <c r="A85" s="113" t="s">
        <v>328</v>
      </c>
      <c r="B85" s="4" t="s">
        <v>6</v>
      </c>
      <c r="C85" s="4" t="s">
        <v>15</v>
      </c>
      <c r="D85" s="4" t="s">
        <v>248</v>
      </c>
      <c r="E85" s="4" t="s">
        <v>329</v>
      </c>
      <c r="F85" s="28">
        <f t="shared" si="11"/>
        <v>5702084.2699999996</v>
      </c>
    </row>
    <row r="86" spans="1:6" x14ac:dyDescent="0.2">
      <c r="A86" s="42" t="s">
        <v>330</v>
      </c>
      <c r="B86" s="4" t="s">
        <v>6</v>
      </c>
      <c r="C86" s="4" t="s">
        <v>15</v>
      </c>
      <c r="D86" s="4" t="s">
        <v>248</v>
      </c>
      <c r="E86" s="4" t="s">
        <v>331</v>
      </c>
      <c r="F86" s="29">
        <v>5702084.2699999996</v>
      </c>
    </row>
    <row r="87" spans="1:6" ht="36" x14ac:dyDescent="0.2">
      <c r="A87" s="45" t="s">
        <v>230</v>
      </c>
      <c r="B87" s="51" t="s">
        <v>6</v>
      </c>
      <c r="C87" s="52" t="s">
        <v>15</v>
      </c>
      <c r="D87" s="51" t="s">
        <v>125</v>
      </c>
      <c r="E87" s="5"/>
      <c r="F87" s="26">
        <f>F88</f>
        <v>378780</v>
      </c>
    </row>
    <row r="88" spans="1:6" ht="24" x14ac:dyDescent="0.2">
      <c r="A88" s="48" t="s">
        <v>123</v>
      </c>
      <c r="B88" s="51" t="s">
        <v>6</v>
      </c>
      <c r="C88" s="52" t="s">
        <v>15</v>
      </c>
      <c r="D88" s="51" t="s">
        <v>126</v>
      </c>
      <c r="E88" s="5"/>
      <c r="F88" s="26">
        <f>F89</f>
        <v>378780</v>
      </c>
    </row>
    <row r="89" spans="1:6" x14ac:dyDescent="0.2">
      <c r="A89" s="21" t="s">
        <v>115</v>
      </c>
      <c r="B89" s="51" t="s">
        <v>6</v>
      </c>
      <c r="C89" s="52" t="s">
        <v>15</v>
      </c>
      <c r="D89" s="53" t="s">
        <v>290</v>
      </c>
      <c r="E89" s="52"/>
      <c r="F89" s="26">
        <f>F90+F92+F94</f>
        <v>378780</v>
      </c>
    </row>
    <row r="90" spans="1:6" ht="24" x14ac:dyDescent="0.2">
      <c r="A90" s="42" t="s">
        <v>63</v>
      </c>
      <c r="B90" s="4" t="s">
        <v>6</v>
      </c>
      <c r="C90" s="5" t="s">
        <v>15</v>
      </c>
      <c r="D90" s="27" t="s">
        <v>290</v>
      </c>
      <c r="E90" s="5" t="s">
        <v>55</v>
      </c>
      <c r="F90" s="28">
        <f>F91</f>
        <v>325332</v>
      </c>
    </row>
    <row r="91" spans="1:6" ht="24" x14ac:dyDescent="0.2">
      <c r="A91" s="42" t="s">
        <v>64</v>
      </c>
      <c r="B91" s="4" t="s">
        <v>6</v>
      </c>
      <c r="C91" s="5" t="s">
        <v>15</v>
      </c>
      <c r="D91" s="27" t="s">
        <v>290</v>
      </c>
      <c r="E91" s="5" t="s">
        <v>56</v>
      </c>
      <c r="F91" s="29">
        <v>325332</v>
      </c>
    </row>
    <row r="92" spans="1:6" x14ac:dyDescent="0.2">
      <c r="A92" s="47" t="s">
        <v>99</v>
      </c>
      <c r="B92" s="4" t="s">
        <v>6</v>
      </c>
      <c r="C92" s="5" t="s">
        <v>15</v>
      </c>
      <c r="D92" s="27" t="s">
        <v>290</v>
      </c>
      <c r="E92" s="5" t="s">
        <v>98</v>
      </c>
      <c r="F92" s="28">
        <f>F93</f>
        <v>3448</v>
      </c>
    </row>
    <row r="93" spans="1:6" x14ac:dyDescent="0.2">
      <c r="A93" s="47" t="s">
        <v>100</v>
      </c>
      <c r="B93" s="4" t="s">
        <v>6</v>
      </c>
      <c r="C93" s="5" t="s">
        <v>15</v>
      </c>
      <c r="D93" s="27" t="s">
        <v>290</v>
      </c>
      <c r="E93" s="5" t="s">
        <v>97</v>
      </c>
      <c r="F93" s="29">
        <v>3448</v>
      </c>
    </row>
    <row r="94" spans="1:6" x14ac:dyDescent="0.2">
      <c r="A94" s="6" t="s">
        <v>47</v>
      </c>
      <c r="B94" s="4" t="s">
        <v>6</v>
      </c>
      <c r="C94" s="5" t="s">
        <v>15</v>
      </c>
      <c r="D94" s="27" t="s">
        <v>290</v>
      </c>
      <c r="E94" s="5" t="s">
        <v>57</v>
      </c>
      <c r="F94" s="28">
        <f>F95</f>
        <v>50000</v>
      </c>
    </row>
    <row r="95" spans="1:6" x14ac:dyDescent="0.2">
      <c r="A95" s="47" t="s">
        <v>65</v>
      </c>
      <c r="B95" s="4" t="s">
        <v>6</v>
      </c>
      <c r="C95" s="5" t="s">
        <v>15</v>
      </c>
      <c r="D95" s="27" t="s">
        <v>290</v>
      </c>
      <c r="E95" s="5" t="s">
        <v>58</v>
      </c>
      <c r="F95" s="29">
        <v>50000</v>
      </c>
    </row>
    <row r="96" spans="1:6" x14ac:dyDescent="0.2">
      <c r="A96" s="1" t="s">
        <v>16</v>
      </c>
      <c r="B96" s="2" t="s">
        <v>6</v>
      </c>
      <c r="C96" s="3" t="s">
        <v>17</v>
      </c>
      <c r="D96" s="34" t="s">
        <v>76</v>
      </c>
      <c r="E96" s="3" t="s">
        <v>76</v>
      </c>
      <c r="F96" s="25">
        <f t="shared" ref="F96:F101" si="12">F97</f>
        <v>301177</v>
      </c>
    </row>
    <row r="97" spans="1:6" x14ac:dyDescent="0.2">
      <c r="A97" s="11" t="s">
        <v>18</v>
      </c>
      <c r="B97" s="12" t="s">
        <v>6</v>
      </c>
      <c r="C97" s="13" t="s">
        <v>19</v>
      </c>
      <c r="D97" s="35" t="s">
        <v>76</v>
      </c>
      <c r="E97" s="8" t="s">
        <v>76</v>
      </c>
      <c r="F97" s="31">
        <f t="shared" si="12"/>
        <v>301177</v>
      </c>
    </row>
    <row r="98" spans="1:6" ht="24" x14ac:dyDescent="0.2">
      <c r="A98" s="30" t="s">
        <v>88</v>
      </c>
      <c r="B98" s="51" t="s">
        <v>6</v>
      </c>
      <c r="C98" s="51" t="s">
        <v>19</v>
      </c>
      <c r="D98" s="51" t="s">
        <v>145</v>
      </c>
      <c r="E98" s="5" t="s">
        <v>76</v>
      </c>
      <c r="F98" s="26">
        <f t="shared" si="12"/>
        <v>301177</v>
      </c>
    </row>
    <row r="99" spans="1:6" x14ac:dyDescent="0.2">
      <c r="A99" s="49" t="s">
        <v>75</v>
      </c>
      <c r="B99" s="51" t="s">
        <v>6</v>
      </c>
      <c r="C99" s="52" t="s">
        <v>19</v>
      </c>
      <c r="D99" s="53" t="s">
        <v>146</v>
      </c>
      <c r="E99" s="52" t="s">
        <v>76</v>
      </c>
      <c r="F99" s="26">
        <f t="shared" si="12"/>
        <v>301177</v>
      </c>
    </row>
    <row r="100" spans="1:6" ht="24" x14ac:dyDescent="0.2">
      <c r="A100" s="49" t="s">
        <v>20</v>
      </c>
      <c r="B100" s="51" t="s">
        <v>6</v>
      </c>
      <c r="C100" s="52" t="s">
        <v>19</v>
      </c>
      <c r="D100" s="53" t="s">
        <v>147</v>
      </c>
      <c r="E100" s="52" t="s">
        <v>76</v>
      </c>
      <c r="F100" s="26">
        <f>F101+F103</f>
        <v>301177</v>
      </c>
    </row>
    <row r="101" spans="1:6" ht="27.75" customHeight="1" x14ac:dyDescent="0.2">
      <c r="A101" s="6" t="s">
        <v>83</v>
      </c>
      <c r="B101" s="4" t="s">
        <v>6</v>
      </c>
      <c r="C101" s="5" t="s">
        <v>19</v>
      </c>
      <c r="D101" s="27" t="s">
        <v>147</v>
      </c>
      <c r="E101" s="4" t="s">
        <v>52</v>
      </c>
      <c r="F101" s="28">
        <f t="shared" si="12"/>
        <v>251501</v>
      </c>
    </row>
    <row r="102" spans="1:6" ht="24" x14ac:dyDescent="0.2">
      <c r="A102" s="6" t="s">
        <v>93</v>
      </c>
      <c r="B102" s="4" t="s">
        <v>6</v>
      </c>
      <c r="C102" s="5" t="s">
        <v>19</v>
      </c>
      <c r="D102" s="27" t="s">
        <v>147</v>
      </c>
      <c r="E102" s="4" t="s">
        <v>54</v>
      </c>
      <c r="F102" s="29">
        <v>251501</v>
      </c>
    </row>
    <row r="103" spans="1:6" ht="24" x14ac:dyDescent="0.2">
      <c r="A103" s="42" t="s">
        <v>63</v>
      </c>
      <c r="B103" s="4" t="s">
        <v>6</v>
      </c>
      <c r="C103" s="5" t="s">
        <v>19</v>
      </c>
      <c r="D103" s="27" t="s">
        <v>147</v>
      </c>
      <c r="E103" s="4" t="s">
        <v>55</v>
      </c>
      <c r="F103" s="28">
        <f>F104</f>
        <v>49676</v>
      </c>
    </row>
    <row r="104" spans="1:6" ht="24" x14ac:dyDescent="0.2">
      <c r="A104" s="42" t="s">
        <v>64</v>
      </c>
      <c r="B104" s="4" t="s">
        <v>6</v>
      </c>
      <c r="C104" s="5" t="s">
        <v>19</v>
      </c>
      <c r="D104" s="27" t="s">
        <v>147</v>
      </c>
      <c r="E104" s="4" t="s">
        <v>56</v>
      </c>
      <c r="F104" s="29">
        <v>49676</v>
      </c>
    </row>
    <row r="105" spans="1:6" ht="24" x14ac:dyDescent="0.2">
      <c r="A105" s="10" t="s">
        <v>21</v>
      </c>
      <c r="B105" s="2" t="s">
        <v>6</v>
      </c>
      <c r="C105" s="3" t="s">
        <v>22</v>
      </c>
      <c r="D105" s="3"/>
      <c r="E105" s="3"/>
      <c r="F105" s="25">
        <f>F106+F129</f>
        <v>3328427.76</v>
      </c>
    </row>
    <row r="106" spans="1:6" ht="36" x14ac:dyDescent="0.2">
      <c r="A106" s="11" t="s">
        <v>23</v>
      </c>
      <c r="B106" s="12" t="s">
        <v>6</v>
      </c>
      <c r="C106" s="13" t="s">
        <v>24</v>
      </c>
      <c r="D106" s="8"/>
      <c r="E106" s="54"/>
      <c r="F106" s="32">
        <f t="shared" ref="F106:F107" si="13">F107</f>
        <v>2513669</v>
      </c>
    </row>
    <row r="107" spans="1:6" ht="36" x14ac:dyDescent="0.2">
      <c r="A107" s="30" t="s">
        <v>85</v>
      </c>
      <c r="B107" s="51" t="s">
        <v>6</v>
      </c>
      <c r="C107" s="52" t="s">
        <v>24</v>
      </c>
      <c r="D107" s="52" t="s">
        <v>131</v>
      </c>
      <c r="E107" s="18"/>
      <c r="F107" s="26">
        <f t="shared" si="13"/>
        <v>2513669</v>
      </c>
    </row>
    <row r="108" spans="1:6" ht="24" x14ac:dyDescent="0.2">
      <c r="A108" s="14" t="s">
        <v>130</v>
      </c>
      <c r="B108" s="51" t="s">
        <v>6</v>
      </c>
      <c r="C108" s="52" t="s">
        <v>24</v>
      </c>
      <c r="D108" s="52" t="s">
        <v>132</v>
      </c>
      <c r="E108" s="18"/>
      <c r="F108" s="26">
        <f>F109+F112+F115+F118+F123+F126</f>
        <v>2513669</v>
      </c>
    </row>
    <row r="109" spans="1:6" x14ac:dyDescent="0.2">
      <c r="A109" s="14" t="s">
        <v>111</v>
      </c>
      <c r="B109" s="51" t="s">
        <v>6</v>
      </c>
      <c r="C109" s="52" t="s">
        <v>24</v>
      </c>
      <c r="D109" s="52" t="s">
        <v>148</v>
      </c>
      <c r="E109" s="5"/>
      <c r="F109" s="26">
        <f t="shared" ref="F109:F110" si="14">F110</f>
        <v>50000</v>
      </c>
    </row>
    <row r="110" spans="1:6" ht="24" x14ac:dyDescent="0.2">
      <c r="A110" s="42" t="s">
        <v>63</v>
      </c>
      <c r="B110" s="4" t="s">
        <v>6</v>
      </c>
      <c r="C110" s="5" t="s">
        <v>24</v>
      </c>
      <c r="D110" s="5" t="s">
        <v>148</v>
      </c>
      <c r="E110" s="5" t="s">
        <v>55</v>
      </c>
      <c r="F110" s="28">
        <f t="shared" si="14"/>
        <v>50000</v>
      </c>
    </row>
    <row r="111" spans="1:6" ht="24" x14ac:dyDescent="0.2">
      <c r="A111" s="42" t="s">
        <v>64</v>
      </c>
      <c r="B111" s="4" t="s">
        <v>6</v>
      </c>
      <c r="C111" s="5" t="s">
        <v>24</v>
      </c>
      <c r="D111" s="5" t="s">
        <v>148</v>
      </c>
      <c r="E111" s="5" t="s">
        <v>56</v>
      </c>
      <c r="F111" s="29">
        <v>50000</v>
      </c>
    </row>
    <row r="112" spans="1:6" ht="24" x14ac:dyDescent="0.2">
      <c r="A112" s="50" t="s">
        <v>238</v>
      </c>
      <c r="B112" s="52" t="s">
        <v>6</v>
      </c>
      <c r="C112" s="52" t="s">
        <v>24</v>
      </c>
      <c r="D112" s="52" t="s">
        <v>231</v>
      </c>
      <c r="E112" s="52"/>
      <c r="F112" s="26">
        <f t="shared" ref="F112:F113" si="15">F113</f>
        <v>50000</v>
      </c>
    </row>
    <row r="113" spans="1:6" ht="24" x14ac:dyDescent="0.2">
      <c r="A113" s="42" t="s">
        <v>63</v>
      </c>
      <c r="B113" s="5" t="s">
        <v>6</v>
      </c>
      <c r="C113" s="5" t="s">
        <v>24</v>
      </c>
      <c r="D113" s="5" t="s">
        <v>231</v>
      </c>
      <c r="E113" s="5" t="s">
        <v>55</v>
      </c>
      <c r="F113" s="28">
        <f t="shared" si="15"/>
        <v>50000</v>
      </c>
    </row>
    <row r="114" spans="1:6" ht="24" x14ac:dyDescent="0.2">
      <c r="A114" s="42" t="s">
        <v>64</v>
      </c>
      <c r="B114" s="5" t="s">
        <v>6</v>
      </c>
      <c r="C114" s="5" t="s">
        <v>24</v>
      </c>
      <c r="D114" s="5" t="s">
        <v>231</v>
      </c>
      <c r="E114" s="5" t="s">
        <v>56</v>
      </c>
      <c r="F114" s="29">
        <v>50000</v>
      </c>
    </row>
    <row r="115" spans="1:6" x14ac:dyDescent="0.2">
      <c r="A115" s="50" t="s">
        <v>150</v>
      </c>
      <c r="B115" s="51" t="s">
        <v>6</v>
      </c>
      <c r="C115" s="52" t="s">
        <v>24</v>
      </c>
      <c r="D115" s="52" t="s">
        <v>149</v>
      </c>
      <c r="E115" s="52"/>
      <c r="F115" s="26">
        <f t="shared" ref="F115:F116" si="16">F116</f>
        <v>1484994</v>
      </c>
    </row>
    <row r="116" spans="1:6" ht="48" x14ac:dyDescent="0.2">
      <c r="A116" s="6" t="s">
        <v>83</v>
      </c>
      <c r="B116" s="4" t="s">
        <v>6</v>
      </c>
      <c r="C116" s="5" t="s">
        <v>24</v>
      </c>
      <c r="D116" s="5" t="s">
        <v>149</v>
      </c>
      <c r="E116" s="18">
        <v>100</v>
      </c>
      <c r="F116" s="28">
        <f t="shared" si="16"/>
        <v>1484994</v>
      </c>
    </row>
    <row r="117" spans="1:6" ht="24" x14ac:dyDescent="0.2">
      <c r="A117" s="6" t="s">
        <v>93</v>
      </c>
      <c r="B117" s="4" t="s">
        <v>6</v>
      </c>
      <c r="C117" s="5" t="s">
        <v>24</v>
      </c>
      <c r="D117" s="5" t="s">
        <v>149</v>
      </c>
      <c r="E117" s="18">
        <v>120</v>
      </c>
      <c r="F117" s="29">
        <v>1484994</v>
      </c>
    </row>
    <row r="118" spans="1:6" x14ac:dyDescent="0.2">
      <c r="A118" s="50" t="s">
        <v>151</v>
      </c>
      <c r="B118" s="51" t="s">
        <v>6</v>
      </c>
      <c r="C118" s="52" t="s">
        <v>24</v>
      </c>
      <c r="D118" s="52" t="s">
        <v>205</v>
      </c>
      <c r="E118" s="52"/>
      <c r="F118" s="26">
        <f>F119+F121</f>
        <v>128700</v>
      </c>
    </row>
    <row r="119" spans="1:6" ht="48" x14ac:dyDescent="0.2">
      <c r="A119" s="6" t="s">
        <v>83</v>
      </c>
      <c r="B119" s="4" t="s">
        <v>6</v>
      </c>
      <c r="C119" s="5" t="s">
        <v>24</v>
      </c>
      <c r="D119" s="5" t="s">
        <v>205</v>
      </c>
      <c r="E119" s="18">
        <v>100</v>
      </c>
      <c r="F119" s="28">
        <f>F120</f>
        <v>92700</v>
      </c>
    </row>
    <row r="120" spans="1:6" ht="24" x14ac:dyDescent="0.2">
      <c r="A120" s="6" t="s">
        <v>93</v>
      </c>
      <c r="B120" s="4" t="s">
        <v>6</v>
      </c>
      <c r="C120" s="5" t="s">
        <v>24</v>
      </c>
      <c r="D120" s="5" t="s">
        <v>205</v>
      </c>
      <c r="E120" s="18">
        <v>120</v>
      </c>
      <c r="F120" s="29">
        <v>92700</v>
      </c>
    </row>
    <row r="121" spans="1:6" ht="24" x14ac:dyDescent="0.2">
      <c r="A121" s="42" t="s">
        <v>63</v>
      </c>
      <c r="B121" s="4" t="s">
        <v>6</v>
      </c>
      <c r="C121" s="5" t="s">
        <v>24</v>
      </c>
      <c r="D121" s="5" t="s">
        <v>205</v>
      </c>
      <c r="E121" s="5" t="s">
        <v>55</v>
      </c>
      <c r="F121" s="28">
        <f>F122</f>
        <v>36000</v>
      </c>
    </row>
    <row r="122" spans="1:6" ht="24" x14ac:dyDescent="0.2">
      <c r="A122" s="42" t="s">
        <v>64</v>
      </c>
      <c r="B122" s="4" t="s">
        <v>6</v>
      </c>
      <c r="C122" s="5" t="s">
        <v>24</v>
      </c>
      <c r="D122" s="5" t="s">
        <v>205</v>
      </c>
      <c r="E122" s="5" t="s">
        <v>56</v>
      </c>
      <c r="F122" s="29">
        <v>36000</v>
      </c>
    </row>
    <row r="123" spans="1:6" ht="24" x14ac:dyDescent="0.2">
      <c r="A123" s="50" t="s">
        <v>154</v>
      </c>
      <c r="B123" s="51" t="s">
        <v>6</v>
      </c>
      <c r="C123" s="52" t="s">
        <v>24</v>
      </c>
      <c r="D123" s="52" t="s">
        <v>155</v>
      </c>
      <c r="E123" s="52"/>
      <c r="F123" s="26">
        <f t="shared" ref="F123:F124" si="17">F124</f>
        <v>445000</v>
      </c>
    </row>
    <row r="124" spans="1:6" ht="24" x14ac:dyDescent="0.2">
      <c r="A124" s="42" t="s">
        <v>63</v>
      </c>
      <c r="B124" s="4" t="s">
        <v>6</v>
      </c>
      <c r="C124" s="5" t="s">
        <v>24</v>
      </c>
      <c r="D124" s="5" t="s">
        <v>155</v>
      </c>
      <c r="E124" s="5" t="s">
        <v>55</v>
      </c>
      <c r="F124" s="28">
        <f t="shared" si="17"/>
        <v>445000</v>
      </c>
    </row>
    <row r="125" spans="1:6" ht="24" x14ac:dyDescent="0.2">
      <c r="A125" s="42" t="s">
        <v>64</v>
      </c>
      <c r="B125" s="4" t="s">
        <v>6</v>
      </c>
      <c r="C125" s="5" t="s">
        <v>24</v>
      </c>
      <c r="D125" s="5" t="s">
        <v>155</v>
      </c>
      <c r="E125" s="5" t="s">
        <v>56</v>
      </c>
      <c r="F125" s="29">
        <v>445000</v>
      </c>
    </row>
    <row r="126" spans="1:6" ht="24" x14ac:dyDescent="0.2">
      <c r="A126" s="50" t="s">
        <v>152</v>
      </c>
      <c r="B126" s="51" t="s">
        <v>6</v>
      </c>
      <c r="C126" s="52" t="s">
        <v>24</v>
      </c>
      <c r="D126" s="52" t="s">
        <v>153</v>
      </c>
      <c r="E126" s="52"/>
      <c r="F126" s="26">
        <f t="shared" ref="F126:F127" si="18">F127</f>
        <v>354975</v>
      </c>
    </row>
    <row r="127" spans="1:6" ht="48" x14ac:dyDescent="0.2">
      <c r="A127" s="6" t="s">
        <v>83</v>
      </c>
      <c r="B127" s="4" t="s">
        <v>6</v>
      </c>
      <c r="C127" s="5" t="s">
        <v>24</v>
      </c>
      <c r="D127" s="5" t="s">
        <v>153</v>
      </c>
      <c r="E127" s="18">
        <v>100</v>
      </c>
      <c r="F127" s="28">
        <f t="shared" si="18"/>
        <v>354975</v>
      </c>
    </row>
    <row r="128" spans="1:6" ht="24" x14ac:dyDescent="0.2">
      <c r="A128" s="6" t="s">
        <v>93</v>
      </c>
      <c r="B128" s="4" t="s">
        <v>6</v>
      </c>
      <c r="C128" s="5" t="s">
        <v>24</v>
      </c>
      <c r="D128" s="5" t="s">
        <v>153</v>
      </c>
      <c r="E128" s="18">
        <v>120</v>
      </c>
      <c r="F128" s="29">
        <v>354975</v>
      </c>
    </row>
    <row r="129" spans="1:6" x14ac:dyDescent="0.2">
      <c r="A129" s="11" t="s">
        <v>77</v>
      </c>
      <c r="B129" s="12" t="s">
        <v>6</v>
      </c>
      <c r="C129" s="13" t="s">
        <v>48</v>
      </c>
      <c r="D129" s="8"/>
      <c r="E129" s="54"/>
      <c r="F129" s="32">
        <f t="shared" ref="F129:F131" si="19">F130</f>
        <v>814758.76</v>
      </c>
    </row>
    <row r="130" spans="1:6" ht="36" x14ac:dyDescent="0.2">
      <c r="A130" s="30" t="s">
        <v>85</v>
      </c>
      <c r="B130" s="51" t="s">
        <v>6</v>
      </c>
      <c r="C130" s="52" t="s">
        <v>48</v>
      </c>
      <c r="D130" s="52" t="s">
        <v>131</v>
      </c>
      <c r="E130" s="18"/>
      <c r="F130" s="26">
        <f t="shared" si="19"/>
        <v>814758.76</v>
      </c>
    </row>
    <row r="131" spans="1:6" ht="24" x14ac:dyDescent="0.2">
      <c r="A131" s="14" t="s">
        <v>130</v>
      </c>
      <c r="B131" s="51" t="s">
        <v>6</v>
      </c>
      <c r="C131" s="52" t="s">
        <v>48</v>
      </c>
      <c r="D131" s="52" t="s">
        <v>132</v>
      </c>
      <c r="E131" s="18"/>
      <c r="F131" s="26">
        <f t="shared" si="19"/>
        <v>814758.76</v>
      </c>
    </row>
    <row r="132" spans="1:6" ht="24" x14ac:dyDescent="0.2">
      <c r="A132" s="14" t="s">
        <v>89</v>
      </c>
      <c r="B132" s="51" t="s">
        <v>6</v>
      </c>
      <c r="C132" s="52" t="s">
        <v>48</v>
      </c>
      <c r="D132" s="52" t="s">
        <v>157</v>
      </c>
      <c r="E132" s="18"/>
      <c r="F132" s="26">
        <f>F133+F135</f>
        <v>814758.76</v>
      </c>
    </row>
    <row r="133" spans="1:6" ht="48" x14ac:dyDescent="0.2">
      <c r="A133" s="6" t="s">
        <v>83</v>
      </c>
      <c r="B133" s="4" t="s">
        <v>6</v>
      </c>
      <c r="C133" s="5" t="s">
        <v>48</v>
      </c>
      <c r="D133" s="5" t="s">
        <v>157</v>
      </c>
      <c r="E133" s="18">
        <v>100</v>
      </c>
      <c r="F133" s="28">
        <f>F134</f>
        <v>476540</v>
      </c>
    </row>
    <row r="134" spans="1:6" ht="24" x14ac:dyDescent="0.2">
      <c r="A134" s="6" t="s">
        <v>93</v>
      </c>
      <c r="B134" s="4" t="s">
        <v>6</v>
      </c>
      <c r="C134" s="5" t="s">
        <v>48</v>
      </c>
      <c r="D134" s="5" t="s">
        <v>157</v>
      </c>
      <c r="E134" s="18">
        <v>120</v>
      </c>
      <c r="F134" s="29">
        <v>476540</v>
      </c>
    </row>
    <row r="135" spans="1:6" ht="24" x14ac:dyDescent="0.2">
      <c r="A135" s="42" t="s">
        <v>63</v>
      </c>
      <c r="B135" s="4" t="s">
        <v>6</v>
      </c>
      <c r="C135" s="5" t="s">
        <v>48</v>
      </c>
      <c r="D135" s="5" t="s">
        <v>157</v>
      </c>
      <c r="E135" s="5" t="s">
        <v>55</v>
      </c>
      <c r="F135" s="28">
        <f>F136</f>
        <v>338218.76</v>
      </c>
    </row>
    <row r="136" spans="1:6" ht="24" x14ac:dyDescent="0.2">
      <c r="A136" s="42" t="s">
        <v>64</v>
      </c>
      <c r="B136" s="4" t="s">
        <v>6</v>
      </c>
      <c r="C136" s="5" t="s">
        <v>48</v>
      </c>
      <c r="D136" s="5" t="s">
        <v>157</v>
      </c>
      <c r="E136" s="5" t="s">
        <v>56</v>
      </c>
      <c r="F136" s="29">
        <v>338218.76</v>
      </c>
    </row>
    <row r="137" spans="1:6" x14ac:dyDescent="0.2">
      <c r="A137" s="16" t="s">
        <v>106</v>
      </c>
      <c r="B137" s="2" t="s">
        <v>6</v>
      </c>
      <c r="C137" s="3" t="s">
        <v>103</v>
      </c>
      <c r="D137" s="9"/>
      <c r="E137" s="55"/>
      <c r="F137" s="25">
        <f>F138+F144+F159</f>
        <v>11831262.859999999</v>
      </c>
    </row>
    <row r="138" spans="1:6" s="111" customFormat="1" x14ac:dyDescent="0.2">
      <c r="A138" s="36" t="s">
        <v>320</v>
      </c>
      <c r="B138" s="12" t="s">
        <v>6</v>
      </c>
      <c r="C138" s="13" t="s">
        <v>321</v>
      </c>
      <c r="D138" s="8"/>
      <c r="E138" s="54"/>
      <c r="F138" s="32">
        <f>F139</f>
        <v>170000</v>
      </c>
    </row>
    <row r="139" spans="1:6" s="111" customFormat="1" ht="36" x14ac:dyDescent="0.2">
      <c r="A139" s="30" t="s">
        <v>72</v>
      </c>
      <c r="B139" s="51" t="s">
        <v>6</v>
      </c>
      <c r="C139" s="52" t="s">
        <v>321</v>
      </c>
      <c r="D139" s="52" t="s">
        <v>144</v>
      </c>
      <c r="E139" s="18"/>
      <c r="F139" s="26">
        <f>F141</f>
        <v>170000</v>
      </c>
    </row>
    <row r="140" spans="1:6" s="111" customFormat="1" ht="36" x14ac:dyDescent="0.2">
      <c r="A140" s="49" t="s">
        <v>179</v>
      </c>
      <c r="B140" s="51" t="s">
        <v>6</v>
      </c>
      <c r="C140" s="52" t="s">
        <v>321</v>
      </c>
      <c r="D140" s="52" t="s">
        <v>143</v>
      </c>
      <c r="E140" s="18"/>
      <c r="F140" s="26">
        <f>F141</f>
        <v>170000</v>
      </c>
    </row>
    <row r="141" spans="1:6" s="111" customFormat="1" ht="24" x14ac:dyDescent="0.2">
      <c r="A141" s="49" t="s">
        <v>219</v>
      </c>
      <c r="B141" s="51" t="s">
        <v>6</v>
      </c>
      <c r="C141" s="52" t="s">
        <v>321</v>
      </c>
      <c r="D141" s="52" t="s">
        <v>248</v>
      </c>
      <c r="E141" s="39"/>
      <c r="F141" s="26">
        <f>F142</f>
        <v>170000</v>
      </c>
    </row>
    <row r="142" spans="1:6" s="111" customFormat="1" ht="24" x14ac:dyDescent="0.2">
      <c r="A142" s="42" t="s">
        <v>63</v>
      </c>
      <c r="B142" s="4" t="s">
        <v>6</v>
      </c>
      <c r="C142" s="5" t="s">
        <v>321</v>
      </c>
      <c r="D142" s="5" t="s">
        <v>248</v>
      </c>
      <c r="E142" s="18">
        <v>200</v>
      </c>
      <c r="F142" s="28">
        <f>F143</f>
        <v>170000</v>
      </c>
    </row>
    <row r="143" spans="1:6" s="111" customFormat="1" ht="24" x14ac:dyDescent="0.2">
      <c r="A143" s="42" t="s">
        <v>64</v>
      </c>
      <c r="B143" s="4" t="s">
        <v>6</v>
      </c>
      <c r="C143" s="5" t="s">
        <v>321</v>
      </c>
      <c r="D143" s="5" t="s">
        <v>248</v>
      </c>
      <c r="E143" s="18">
        <v>240</v>
      </c>
      <c r="F143" s="29">
        <v>170000</v>
      </c>
    </row>
    <row r="144" spans="1:6" x14ac:dyDescent="0.2">
      <c r="A144" s="17" t="s">
        <v>110</v>
      </c>
      <c r="B144" s="12" t="s">
        <v>6</v>
      </c>
      <c r="C144" s="13" t="s">
        <v>108</v>
      </c>
      <c r="D144" s="8"/>
      <c r="E144" s="54"/>
      <c r="F144" s="32">
        <f t="shared" ref="F144:F145" si="20">F145</f>
        <v>11211262.859999999</v>
      </c>
    </row>
    <row r="145" spans="1:6" ht="36" x14ac:dyDescent="0.2">
      <c r="A145" s="30" t="s">
        <v>109</v>
      </c>
      <c r="B145" s="51" t="s">
        <v>6</v>
      </c>
      <c r="C145" s="52" t="s">
        <v>108</v>
      </c>
      <c r="D145" s="52" t="s">
        <v>158</v>
      </c>
      <c r="E145" s="5"/>
      <c r="F145" s="26">
        <f t="shared" si="20"/>
        <v>11211262.859999999</v>
      </c>
    </row>
    <row r="146" spans="1:6" ht="24" x14ac:dyDescent="0.2">
      <c r="A146" s="14" t="s">
        <v>160</v>
      </c>
      <c r="B146" s="51" t="s">
        <v>6</v>
      </c>
      <c r="C146" s="52" t="s">
        <v>108</v>
      </c>
      <c r="D146" s="52" t="s">
        <v>159</v>
      </c>
      <c r="E146" s="5"/>
      <c r="F146" s="26">
        <f>F147+F150+F153+F156</f>
        <v>11211262.859999999</v>
      </c>
    </row>
    <row r="147" spans="1:6" x14ac:dyDescent="0.2">
      <c r="A147" s="14" t="s">
        <v>112</v>
      </c>
      <c r="B147" s="51" t="s">
        <v>6</v>
      </c>
      <c r="C147" s="52" t="s">
        <v>108</v>
      </c>
      <c r="D147" s="52" t="s">
        <v>161</v>
      </c>
      <c r="E147" s="5"/>
      <c r="F147" s="26">
        <f t="shared" ref="F147:F148" si="21">F148</f>
        <v>6804395.8600000003</v>
      </c>
    </row>
    <row r="148" spans="1:6" ht="24" x14ac:dyDescent="0.2">
      <c r="A148" s="42" t="s">
        <v>63</v>
      </c>
      <c r="B148" s="4" t="s">
        <v>6</v>
      </c>
      <c r="C148" s="5" t="s">
        <v>108</v>
      </c>
      <c r="D148" s="5" t="s">
        <v>161</v>
      </c>
      <c r="E148" s="5" t="s">
        <v>55</v>
      </c>
      <c r="F148" s="28">
        <f t="shared" si="21"/>
        <v>6804395.8600000003</v>
      </c>
    </row>
    <row r="149" spans="1:6" ht="24" x14ac:dyDescent="0.2">
      <c r="A149" s="42" t="s">
        <v>64</v>
      </c>
      <c r="B149" s="4" t="s">
        <v>6</v>
      </c>
      <c r="C149" s="5" t="s">
        <v>108</v>
      </c>
      <c r="D149" s="5" t="s">
        <v>161</v>
      </c>
      <c r="E149" s="5" t="s">
        <v>56</v>
      </c>
      <c r="F149" s="29">
        <v>6804395.8600000003</v>
      </c>
    </row>
    <row r="150" spans="1:6" x14ac:dyDescent="0.2">
      <c r="A150" s="14" t="s">
        <v>162</v>
      </c>
      <c r="B150" s="51" t="s">
        <v>6</v>
      </c>
      <c r="C150" s="52" t="s">
        <v>108</v>
      </c>
      <c r="D150" s="52" t="s">
        <v>163</v>
      </c>
      <c r="E150" s="5"/>
      <c r="F150" s="26">
        <f t="shared" ref="F150:F151" si="22">F151</f>
        <v>2345784</v>
      </c>
    </row>
    <row r="151" spans="1:6" ht="24" x14ac:dyDescent="0.2">
      <c r="A151" s="42" t="s">
        <v>63</v>
      </c>
      <c r="B151" s="4" t="s">
        <v>6</v>
      </c>
      <c r="C151" s="5" t="s">
        <v>108</v>
      </c>
      <c r="D151" s="5" t="s">
        <v>163</v>
      </c>
      <c r="E151" s="5" t="s">
        <v>55</v>
      </c>
      <c r="F151" s="28">
        <f t="shared" si="22"/>
        <v>2345784</v>
      </c>
    </row>
    <row r="152" spans="1:6" ht="24" x14ac:dyDescent="0.2">
      <c r="A152" s="42" t="s">
        <v>64</v>
      </c>
      <c r="B152" s="4" t="s">
        <v>6</v>
      </c>
      <c r="C152" s="5" t="s">
        <v>108</v>
      </c>
      <c r="D152" s="5" t="s">
        <v>163</v>
      </c>
      <c r="E152" s="5" t="s">
        <v>56</v>
      </c>
      <c r="F152" s="29">
        <v>2345784</v>
      </c>
    </row>
    <row r="153" spans="1:6" x14ac:dyDescent="0.2">
      <c r="A153" s="14" t="s">
        <v>113</v>
      </c>
      <c r="B153" s="51" t="s">
        <v>6</v>
      </c>
      <c r="C153" s="52" t="s">
        <v>108</v>
      </c>
      <c r="D153" s="52" t="s">
        <v>164</v>
      </c>
      <c r="E153" s="5"/>
      <c r="F153" s="26">
        <f t="shared" ref="F153:F154" si="23">F154</f>
        <v>600000</v>
      </c>
    </row>
    <row r="154" spans="1:6" ht="24" x14ac:dyDescent="0.2">
      <c r="A154" s="42" t="s">
        <v>63</v>
      </c>
      <c r="B154" s="4" t="s">
        <v>6</v>
      </c>
      <c r="C154" s="5" t="s">
        <v>108</v>
      </c>
      <c r="D154" s="5" t="s">
        <v>164</v>
      </c>
      <c r="E154" s="5" t="s">
        <v>55</v>
      </c>
      <c r="F154" s="28">
        <f t="shared" si="23"/>
        <v>600000</v>
      </c>
    </row>
    <row r="155" spans="1:6" ht="24" x14ac:dyDescent="0.2">
      <c r="A155" s="42" t="s">
        <v>64</v>
      </c>
      <c r="B155" s="4" t="s">
        <v>6</v>
      </c>
      <c r="C155" s="5" t="s">
        <v>108</v>
      </c>
      <c r="D155" s="5" t="s">
        <v>164</v>
      </c>
      <c r="E155" s="5" t="s">
        <v>56</v>
      </c>
      <c r="F155" s="29">
        <v>600000</v>
      </c>
    </row>
    <row r="156" spans="1:6" ht="36" x14ac:dyDescent="0.2">
      <c r="A156" s="14" t="s">
        <v>239</v>
      </c>
      <c r="B156" s="51" t="s">
        <v>6</v>
      </c>
      <c r="C156" s="52" t="s">
        <v>108</v>
      </c>
      <c r="D156" s="52" t="s">
        <v>232</v>
      </c>
      <c r="E156" s="52"/>
      <c r="F156" s="26">
        <f t="shared" ref="F156:F157" si="24">F157</f>
        <v>1461083</v>
      </c>
    </row>
    <row r="157" spans="1:6" ht="24" x14ac:dyDescent="0.2">
      <c r="A157" s="42" t="s">
        <v>63</v>
      </c>
      <c r="B157" s="4" t="s">
        <v>6</v>
      </c>
      <c r="C157" s="5" t="s">
        <v>108</v>
      </c>
      <c r="D157" s="5" t="s">
        <v>232</v>
      </c>
      <c r="E157" s="5" t="s">
        <v>55</v>
      </c>
      <c r="F157" s="28">
        <f t="shared" si="24"/>
        <v>1461083</v>
      </c>
    </row>
    <row r="158" spans="1:6" ht="24" x14ac:dyDescent="0.2">
      <c r="A158" s="42" t="s">
        <v>64</v>
      </c>
      <c r="B158" s="4" t="s">
        <v>6</v>
      </c>
      <c r="C158" s="5" t="s">
        <v>108</v>
      </c>
      <c r="D158" s="5" t="s">
        <v>232</v>
      </c>
      <c r="E158" s="5" t="s">
        <v>56</v>
      </c>
      <c r="F158" s="29">
        <v>1461083</v>
      </c>
    </row>
    <row r="159" spans="1:6" x14ac:dyDescent="0.2">
      <c r="A159" s="17" t="s">
        <v>105</v>
      </c>
      <c r="B159" s="12" t="s">
        <v>6</v>
      </c>
      <c r="C159" s="13" t="s">
        <v>104</v>
      </c>
      <c r="D159" s="8"/>
      <c r="E159" s="54"/>
      <c r="F159" s="32">
        <f t="shared" ref="F159" si="25">F160</f>
        <v>450000</v>
      </c>
    </row>
    <row r="160" spans="1:6" ht="36" x14ac:dyDescent="0.2">
      <c r="A160" s="30" t="s">
        <v>72</v>
      </c>
      <c r="B160" s="51" t="s">
        <v>6</v>
      </c>
      <c r="C160" s="52" t="s">
        <v>104</v>
      </c>
      <c r="D160" s="52" t="s">
        <v>144</v>
      </c>
      <c r="E160" s="18"/>
      <c r="F160" s="26">
        <f>F161</f>
        <v>450000</v>
      </c>
    </row>
    <row r="161" spans="1:6" ht="36" x14ac:dyDescent="0.2">
      <c r="A161" s="49" t="s">
        <v>206</v>
      </c>
      <c r="B161" s="51" t="s">
        <v>6</v>
      </c>
      <c r="C161" s="52" t="s">
        <v>104</v>
      </c>
      <c r="D161" s="52" t="s">
        <v>143</v>
      </c>
      <c r="E161" s="18"/>
      <c r="F161" s="26">
        <f>F162+F165</f>
        <v>450000</v>
      </c>
    </row>
    <row r="162" spans="1:6" ht="36" x14ac:dyDescent="0.2">
      <c r="A162" s="49" t="s">
        <v>302</v>
      </c>
      <c r="B162" s="51" t="s">
        <v>6</v>
      </c>
      <c r="C162" s="52" t="s">
        <v>104</v>
      </c>
      <c r="D162" s="52" t="s">
        <v>303</v>
      </c>
      <c r="E162" s="18"/>
      <c r="F162" s="26">
        <f t="shared" ref="F162:F163" si="26">F163</f>
        <v>50000</v>
      </c>
    </row>
    <row r="163" spans="1:6" ht="24" x14ac:dyDescent="0.2">
      <c r="A163" s="42" t="s">
        <v>63</v>
      </c>
      <c r="B163" s="4" t="s">
        <v>6</v>
      </c>
      <c r="C163" s="5" t="s">
        <v>104</v>
      </c>
      <c r="D163" s="5" t="s">
        <v>303</v>
      </c>
      <c r="E163" s="5" t="s">
        <v>55</v>
      </c>
      <c r="F163" s="28">
        <f t="shared" si="26"/>
        <v>50000</v>
      </c>
    </row>
    <row r="164" spans="1:6" ht="24" x14ac:dyDescent="0.2">
      <c r="A164" s="42" t="s">
        <v>64</v>
      </c>
      <c r="B164" s="4" t="s">
        <v>6</v>
      </c>
      <c r="C164" s="5" t="s">
        <v>104</v>
      </c>
      <c r="D164" s="5" t="s">
        <v>303</v>
      </c>
      <c r="E164" s="5" t="s">
        <v>56</v>
      </c>
      <c r="F164" s="29">
        <v>50000</v>
      </c>
    </row>
    <row r="165" spans="1:6" ht="24" x14ac:dyDescent="0.2">
      <c r="A165" s="14" t="s">
        <v>107</v>
      </c>
      <c r="B165" s="51" t="s">
        <v>6</v>
      </c>
      <c r="C165" s="52" t="s">
        <v>104</v>
      </c>
      <c r="D165" s="52" t="s">
        <v>251</v>
      </c>
      <c r="E165" s="5"/>
      <c r="F165" s="26">
        <f t="shared" ref="F165:F166" si="27">F166</f>
        <v>400000</v>
      </c>
    </row>
    <row r="166" spans="1:6" ht="24" x14ac:dyDescent="0.2">
      <c r="A166" s="42" t="s">
        <v>63</v>
      </c>
      <c r="B166" s="4" t="s">
        <v>6</v>
      </c>
      <c r="C166" s="5" t="s">
        <v>104</v>
      </c>
      <c r="D166" s="5" t="s">
        <v>251</v>
      </c>
      <c r="E166" s="5" t="s">
        <v>55</v>
      </c>
      <c r="F166" s="28">
        <f t="shared" si="27"/>
        <v>400000</v>
      </c>
    </row>
    <row r="167" spans="1:6" ht="24" x14ac:dyDescent="0.2">
      <c r="A167" s="42" t="s">
        <v>64</v>
      </c>
      <c r="B167" s="4" t="s">
        <v>6</v>
      </c>
      <c r="C167" s="5" t="s">
        <v>104</v>
      </c>
      <c r="D167" s="5" t="s">
        <v>251</v>
      </c>
      <c r="E167" s="5" t="s">
        <v>56</v>
      </c>
      <c r="F167" s="29">
        <v>400000</v>
      </c>
    </row>
    <row r="168" spans="1:6" x14ac:dyDescent="0.2">
      <c r="A168" s="16" t="s">
        <v>25</v>
      </c>
      <c r="B168" s="2" t="s">
        <v>6</v>
      </c>
      <c r="C168" s="3" t="s">
        <v>26</v>
      </c>
      <c r="D168" s="9"/>
      <c r="E168" s="55"/>
      <c r="F168" s="25">
        <f>F169+F217+F186</f>
        <v>59534576.629999995</v>
      </c>
    </row>
    <row r="169" spans="1:6" x14ac:dyDescent="0.2">
      <c r="A169" s="17" t="s">
        <v>27</v>
      </c>
      <c r="B169" s="12" t="s">
        <v>6</v>
      </c>
      <c r="C169" s="13" t="s">
        <v>28</v>
      </c>
      <c r="D169" s="8"/>
      <c r="E169" s="54"/>
      <c r="F169" s="32">
        <f>F170+F175</f>
        <v>656245.94999999995</v>
      </c>
    </row>
    <row r="170" spans="1:6" ht="24" x14ac:dyDescent="0.2">
      <c r="A170" s="30" t="s">
        <v>269</v>
      </c>
      <c r="B170" s="53" t="s">
        <v>6</v>
      </c>
      <c r="C170" s="51" t="s">
        <v>28</v>
      </c>
      <c r="D170" s="51" t="s">
        <v>170</v>
      </c>
      <c r="E170" s="5"/>
      <c r="F170" s="26">
        <f t="shared" ref="F170:F173" si="28">F171</f>
        <v>150000</v>
      </c>
    </row>
    <row r="171" spans="1:6" ht="24" x14ac:dyDescent="0.2">
      <c r="A171" s="50" t="s">
        <v>271</v>
      </c>
      <c r="B171" s="53" t="s">
        <v>6</v>
      </c>
      <c r="C171" s="51" t="s">
        <v>28</v>
      </c>
      <c r="D171" s="51" t="s">
        <v>273</v>
      </c>
      <c r="E171" s="5"/>
      <c r="F171" s="26">
        <f t="shared" si="28"/>
        <v>150000</v>
      </c>
    </row>
    <row r="172" spans="1:6" x14ac:dyDescent="0.2">
      <c r="A172" s="50" t="s">
        <v>281</v>
      </c>
      <c r="B172" s="51" t="s">
        <v>6</v>
      </c>
      <c r="C172" s="52" t="s">
        <v>28</v>
      </c>
      <c r="D172" s="52" t="s">
        <v>282</v>
      </c>
      <c r="E172" s="52"/>
      <c r="F172" s="26">
        <f t="shared" si="28"/>
        <v>150000</v>
      </c>
    </row>
    <row r="173" spans="1:6" ht="24" x14ac:dyDescent="0.2">
      <c r="A173" s="42" t="s">
        <v>63</v>
      </c>
      <c r="B173" s="4" t="s">
        <v>6</v>
      </c>
      <c r="C173" s="5" t="s">
        <v>28</v>
      </c>
      <c r="D173" s="5" t="s">
        <v>282</v>
      </c>
      <c r="E173" s="5" t="s">
        <v>55</v>
      </c>
      <c r="F173" s="28">
        <f t="shared" si="28"/>
        <v>150000</v>
      </c>
    </row>
    <row r="174" spans="1:6" ht="24" x14ac:dyDescent="0.2">
      <c r="A174" s="42" t="s">
        <v>64</v>
      </c>
      <c r="B174" s="4" t="s">
        <v>6</v>
      </c>
      <c r="C174" s="5" t="s">
        <v>28</v>
      </c>
      <c r="D174" s="5" t="s">
        <v>282</v>
      </c>
      <c r="E174" s="5" t="s">
        <v>56</v>
      </c>
      <c r="F174" s="29">
        <v>150000</v>
      </c>
    </row>
    <row r="175" spans="1:6" ht="36" x14ac:dyDescent="0.2">
      <c r="A175" s="30" t="s">
        <v>72</v>
      </c>
      <c r="B175" s="51" t="s">
        <v>6</v>
      </c>
      <c r="C175" s="52" t="s">
        <v>28</v>
      </c>
      <c r="D175" s="52" t="s">
        <v>144</v>
      </c>
      <c r="E175" s="18"/>
      <c r="F175" s="26">
        <f>F176</f>
        <v>506245.95</v>
      </c>
    </row>
    <row r="176" spans="1:6" ht="36" x14ac:dyDescent="0.2">
      <c r="A176" s="49" t="s">
        <v>179</v>
      </c>
      <c r="B176" s="51" t="s">
        <v>6</v>
      </c>
      <c r="C176" s="52" t="s">
        <v>28</v>
      </c>
      <c r="D176" s="52" t="s">
        <v>143</v>
      </c>
      <c r="E176" s="18"/>
      <c r="F176" s="26">
        <f>F183+F177+F180</f>
        <v>506245.95</v>
      </c>
    </row>
    <row r="177" spans="1:6" ht="36" x14ac:dyDescent="0.2">
      <c r="A177" s="49" t="s">
        <v>240</v>
      </c>
      <c r="B177" s="51" t="s">
        <v>6</v>
      </c>
      <c r="C177" s="52" t="s">
        <v>28</v>
      </c>
      <c r="D177" s="52" t="s">
        <v>233</v>
      </c>
      <c r="E177" s="18"/>
      <c r="F177" s="26">
        <f t="shared" ref="F177:F178" si="29">F178</f>
        <v>185689</v>
      </c>
    </row>
    <row r="178" spans="1:6" ht="24" x14ac:dyDescent="0.2">
      <c r="A178" s="42" t="s">
        <v>63</v>
      </c>
      <c r="B178" s="4" t="s">
        <v>6</v>
      </c>
      <c r="C178" s="5" t="s">
        <v>28</v>
      </c>
      <c r="D178" s="5" t="s">
        <v>233</v>
      </c>
      <c r="E178" s="18">
        <v>200</v>
      </c>
      <c r="F178" s="28">
        <f t="shared" si="29"/>
        <v>185689</v>
      </c>
    </row>
    <row r="179" spans="1:6" ht="60" customHeight="1" x14ac:dyDescent="0.2">
      <c r="A179" s="42" t="s">
        <v>64</v>
      </c>
      <c r="B179" s="4" t="s">
        <v>6</v>
      </c>
      <c r="C179" s="5" t="s">
        <v>28</v>
      </c>
      <c r="D179" s="5" t="s">
        <v>233</v>
      </c>
      <c r="E179" s="18">
        <v>240</v>
      </c>
      <c r="F179" s="29">
        <v>185689</v>
      </c>
    </row>
    <row r="180" spans="1:6" ht="24" x14ac:dyDescent="0.2">
      <c r="A180" s="49" t="s">
        <v>219</v>
      </c>
      <c r="B180" s="51" t="s">
        <v>6</v>
      </c>
      <c r="C180" s="52" t="s">
        <v>28</v>
      </c>
      <c r="D180" s="52" t="s">
        <v>248</v>
      </c>
      <c r="E180" s="39"/>
      <c r="F180" s="26">
        <f>F181</f>
        <v>60000</v>
      </c>
    </row>
    <row r="181" spans="1:6" ht="24" x14ac:dyDescent="0.2">
      <c r="A181" s="42" t="s">
        <v>63</v>
      </c>
      <c r="B181" s="4" t="s">
        <v>6</v>
      </c>
      <c r="C181" s="5" t="s">
        <v>28</v>
      </c>
      <c r="D181" s="5" t="s">
        <v>248</v>
      </c>
      <c r="E181" s="18">
        <v>200</v>
      </c>
      <c r="F181" s="28">
        <f>F182</f>
        <v>60000</v>
      </c>
    </row>
    <row r="182" spans="1:6" ht="24" x14ac:dyDescent="0.2">
      <c r="A182" s="42" t="s">
        <v>64</v>
      </c>
      <c r="B182" s="4" t="s">
        <v>6</v>
      </c>
      <c r="C182" s="5" t="s">
        <v>28</v>
      </c>
      <c r="D182" s="5" t="s">
        <v>248</v>
      </c>
      <c r="E182" s="18">
        <v>240</v>
      </c>
      <c r="F182" s="29">
        <v>60000</v>
      </c>
    </row>
    <row r="183" spans="1:6" ht="60" x14ac:dyDescent="0.2">
      <c r="A183" s="49" t="s">
        <v>225</v>
      </c>
      <c r="B183" s="51" t="s">
        <v>6</v>
      </c>
      <c r="C183" s="52" t="s">
        <v>28</v>
      </c>
      <c r="D183" s="52" t="s">
        <v>247</v>
      </c>
      <c r="E183" s="18"/>
      <c r="F183" s="26">
        <f t="shared" ref="F183:F184" si="30">F184</f>
        <v>260556.95</v>
      </c>
    </row>
    <row r="184" spans="1:6" ht="24" x14ac:dyDescent="0.2">
      <c r="A184" s="42" t="s">
        <v>63</v>
      </c>
      <c r="B184" s="4" t="s">
        <v>6</v>
      </c>
      <c r="C184" s="5" t="s">
        <v>28</v>
      </c>
      <c r="D184" s="5" t="s">
        <v>247</v>
      </c>
      <c r="E184" s="18">
        <v>200</v>
      </c>
      <c r="F184" s="28">
        <f t="shared" si="30"/>
        <v>260556.95</v>
      </c>
    </row>
    <row r="185" spans="1:6" ht="24" x14ac:dyDescent="0.2">
      <c r="A185" s="42" t="s">
        <v>64</v>
      </c>
      <c r="B185" s="4" t="s">
        <v>6</v>
      </c>
      <c r="C185" s="5" t="s">
        <v>28</v>
      </c>
      <c r="D185" s="5" t="s">
        <v>247</v>
      </c>
      <c r="E185" s="18">
        <v>240</v>
      </c>
      <c r="F185" s="29">
        <v>260556.95</v>
      </c>
    </row>
    <row r="186" spans="1:6" x14ac:dyDescent="0.2">
      <c r="A186" s="36" t="s">
        <v>101</v>
      </c>
      <c r="B186" s="12" t="s">
        <v>6</v>
      </c>
      <c r="C186" s="13" t="s">
        <v>29</v>
      </c>
      <c r="D186" s="8"/>
      <c r="E186" s="54"/>
      <c r="F186" s="32">
        <f>F187+F192+F207</f>
        <v>32730683.329999998</v>
      </c>
    </row>
    <row r="187" spans="1:6" ht="24" x14ac:dyDescent="0.2">
      <c r="A187" s="30" t="s">
        <v>269</v>
      </c>
      <c r="B187" s="51" t="s">
        <v>6</v>
      </c>
      <c r="C187" s="52" t="s">
        <v>29</v>
      </c>
      <c r="D187" s="52" t="s">
        <v>170</v>
      </c>
      <c r="E187" s="39"/>
      <c r="F187" s="26">
        <f t="shared" ref="F187:F190" si="31">F188</f>
        <v>513273.96</v>
      </c>
    </row>
    <row r="188" spans="1:6" ht="24" x14ac:dyDescent="0.2">
      <c r="A188" s="50" t="s">
        <v>271</v>
      </c>
      <c r="B188" s="51" t="s">
        <v>6</v>
      </c>
      <c r="C188" s="52" t="s">
        <v>29</v>
      </c>
      <c r="D188" s="52" t="s">
        <v>273</v>
      </c>
      <c r="E188" s="39"/>
      <c r="F188" s="26">
        <f t="shared" si="31"/>
        <v>513273.96</v>
      </c>
    </row>
    <row r="189" spans="1:6" x14ac:dyDescent="0.2">
      <c r="A189" s="50" t="s">
        <v>173</v>
      </c>
      <c r="B189" s="51" t="s">
        <v>6</v>
      </c>
      <c r="C189" s="52" t="s">
        <v>29</v>
      </c>
      <c r="D189" s="52" t="s">
        <v>283</v>
      </c>
      <c r="E189" s="39"/>
      <c r="F189" s="26">
        <f t="shared" si="31"/>
        <v>513273.96</v>
      </c>
    </row>
    <row r="190" spans="1:6" ht="24" x14ac:dyDescent="0.2">
      <c r="A190" s="42" t="s">
        <v>63</v>
      </c>
      <c r="B190" s="4" t="s">
        <v>6</v>
      </c>
      <c r="C190" s="5" t="s">
        <v>29</v>
      </c>
      <c r="D190" s="5" t="s">
        <v>283</v>
      </c>
      <c r="E190" s="18">
        <v>200</v>
      </c>
      <c r="F190" s="28">
        <f t="shared" si="31"/>
        <v>513273.96</v>
      </c>
    </row>
    <row r="191" spans="1:6" ht="24" x14ac:dyDescent="0.2">
      <c r="A191" s="42" t="s">
        <v>64</v>
      </c>
      <c r="B191" s="4" t="s">
        <v>6</v>
      </c>
      <c r="C191" s="5" t="s">
        <v>29</v>
      </c>
      <c r="D191" s="5" t="s">
        <v>283</v>
      </c>
      <c r="E191" s="18">
        <v>240</v>
      </c>
      <c r="F191" s="29">
        <v>513273.96</v>
      </c>
    </row>
    <row r="192" spans="1:6" ht="60" x14ac:dyDescent="0.2">
      <c r="A192" s="30" t="s">
        <v>166</v>
      </c>
      <c r="B192" s="51" t="s">
        <v>6</v>
      </c>
      <c r="C192" s="52" t="s">
        <v>29</v>
      </c>
      <c r="D192" s="52" t="s">
        <v>167</v>
      </c>
      <c r="E192" s="18"/>
      <c r="F192" s="26">
        <f>F193</f>
        <v>3476922.4299999997</v>
      </c>
    </row>
    <row r="193" spans="1:6" ht="24" x14ac:dyDescent="0.2">
      <c r="A193" s="50" t="s">
        <v>168</v>
      </c>
      <c r="B193" s="51" t="s">
        <v>6</v>
      </c>
      <c r="C193" s="52" t="s">
        <v>29</v>
      </c>
      <c r="D193" s="52" t="s">
        <v>169</v>
      </c>
      <c r="E193" s="18"/>
      <c r="F193" s="26">
        <f>F194+F199+F204</f>
        <v>3476922.4299999997</v>
      </c>
    </row>
    <row r="194" spans="1:6" x14ac:dyDescent="0.2">
      <c r="A194" s="50" t="s">
        <v>254</v>
      </c>
      <c r="B194" s="51" t="s">
        <v>6</v>
      </c>
      <c r="C194" s="52" t="s">
        <v>29</v>
      </c>
      <c r="D194" s="52" t="s">
        <v>255</v>
      </c>
      <c r="E194" s="18"/>
      <c r="F194" s="26">
        <f>F195+F197</f>
        <v>2411908.61</v>
      </c>
    </row>
    <row r="195" spans="1:6" ht="24" x14ac:dyDescent="0.2">
      <c r="A195" s="42" t="s">
        <v>63</v>
      </c>
      <c r="B195" s="4" t="s">
        <v>6</v>
      </c>
      <c r="C195" s="5" t="s">
        <v>29</v>
      </c>
      <c r="D195" s="5" t="s">
        <v>255</v>
      </c>
      <c r="E195" s="18">
        <v>200</v>
      </c>
      <c r="F195" s="28">
        <f t="shared" ref="F195:F197" si="32">F196</f>
        <v>69000</v>
      </c>
    </row>
    <row r="196" spans="1:6" ht="24" x14ac:dyDescent="0.2">
      <c r="A196" s="42" t="s">
        <v>64</v>
      </c>
      <c r="B196" s="4" t="s">
        <v>6</v>
      </c>
      <c r="C196" s="5" t="s">
        <v>29</v>
      </c>
      <c r="D196" s="5" t="s">
        <v>255</v>
      </c>
      <c r="E196" s="18">
        <v>240</v>
      </c>
      <c r="F196" s="29">
        <v>69000</v>
      </c>
    </row>
    <row r="197" spans="1:6" x14ac:dyDescent="0.2">
      <c r="A197" s="42" t="s">
        <v>47</v>
      </c>
      <c r="B197" s="4" t="s">
        <v>6</v>
      </c>
      <c r="C197" s="5" t="s">
        <v>29</v>
      </c>
      <c r="D197" s="5" t="s">
        <v>255</v>
      </c>
      <c r="E197" s="18">
        <v>800</v>
      </c>
      <c r="F197" s="28">
        <f t="shared" si="32"/>
        <v>2342908.61</v>
      </c>
    </row>
    <row r="198" spans="1:6" ht="24" customHeight="1" x14ac:dyDescent="0.2">
      <c r="A198" s="42" t="s">
        <v>68</v>
      </c>
      <c r="B198" s="4" t="s">
        <v>6</v>
      </c>
      <c r="C198" s="5" t="s">
        <v>29</v>
      </c>
      <c r="D198" s="5" t="s">
        <v>255</v>
      </c>
      <c r="E198" s="18">
        <v>814</v>
      </c>
      <c r="F198" s="29">
        <v>2342908.61</v>
      </c>
    </row>
    <row r="199" spans="1:6" ht="24" x14ac:dyDescent="0.2">
      <c r="A199" s="49" t="s">
        <v>332</v>
      </c>
      <c r="B199" s="51" t="s">
        <v>6</v>
      </c>
      <c r="C199" s="52" t="s">
        <v>29</v>
      </c>
      <c r="D199" s="52" t="s">
        <v>333</v>
      </c>
      <c r="E199" s="39"/>
      <c r="F199" s="26">
        <f>F200+F202</f>
        <v>467199.82</v>
      </c>
    </row>
    <row r="200" spans="1:6" ht="24" x14ac:dyDescent="0.2">
      <c r="A200" s="6" t="s">
        <v>63</v>
      </c>
      <c r="B200" s="4" t="s">
        <v>6</v>
      </c>
      <c r="C200" s="5" t="s">
        <v>29</v>
      </c>
      <c r="D200" s="5" t="s">
        <v>333</v>
      </c>
      <c r="E200" s="18">
        <v>200</v>
      </c>
      <c r="F200" s="28">
        <f t="shared" ref="F199:F200" si="33">F201</f>
        <v>30000</v>
      </c>
    </row>
    <row r="201" spans="1:6" ht="24" x14ac:dyDescent="0.2">
      <c r="A201" s="6" t="s">
        <v>64</v>
      </c>
      <c r="B201" s="4" t="s">
        <v>6</v>
      </c>
      <c r="C201" s="5" t="s">
        <v>29</v>
      </c>
      <c r="D201" s="5" t="s">
        <v>333</v>
      </c>
      <c r="E201" s="18">
        <v>240</v>
      </c>
      <c r="F201" s="29">
        <v>30000</v>
      </c>
    </row>
    <row r="202" spans="1:6" x14ac:dyDescent="0.2">
      <c r="A202" s="42" t="s">
        <v>47</v>
      </c>
      <c r="B202" s="4" t="s">
        <v>6</v>
      </c>
      <c r="C202" s="5" t="s">
        <v>29</v>
      </c>
      <c r="D202" s="5" t="s">
        <v>333</v>
      </c>
      <c r="E202" s="18">
        <v>800</v>
      </c>
      <c r="F202" s="28">
        <f t="shared" ref="F202:F203" si="34">F203</f>
        <v>437199.82</v>
      </c>
    </row>
    <row r="203" spans="1:6" ht="36" x14ac:dyDescent="0.2">
      <c r="A203" s="42" t="s">
        <v>68</v>
      </c>
      <c r="B203" s="4" t="s">
        <v>6</v>
      </c>
      <c r="C203" s="5" t="s">
        <v>29</v>
      </c>
      <c r="D203" s="5" t="s">
        <v>333</v>
      </c>
      <c r="E203" s="18">
        <v>814</v>
      </c>
      <c r="F203" s="29">
        <v>437199.82</v>
      </c>
    </row>
    <row r="204" spans="1:6" ht="36" x14ac:dyDescent="0.2">
      <c r="A204" s="49" t="s">
        <v>241</v>
      </c>
      <c r="B204" s="51" t="s">
        <v>6</v>
      </c>
      <c r="C204" s="52" t="s">
        <v>29</v>
      </c>
      <c r="D204" s="52" t="s">
        <v>256</v>
      </c>
      <c r="E204" s="39"/>
      <c r="F204" s="26">
        <f t="shared" ref="F204:F205" si="35">F205</f>
        <v>597814</v>
      </c>
    </row>
    <row r="205" spans="1:6" ht="24" x14ac:dyDescent="0.2">
      <c r="A205" s="6" t="s">
        <v>63</v>
      </c>
      <c r="B205" s="4" t="s">
        <v>6</v>
      </c>
      <c r="C205" s="5" t="s">
        <v>29</v>
      </c>
      <c r="D205" s="5" t="s">
        <v>256</v>
      </c>
      <c r="E205" s="18">
        <v>200</v>
      </c>
      <c r="F205" s="28">
        <f t="shared" si="35"/>
        <v>597814</v>
      </c>
    </row>
    <row r="206" spans="1:6" ht="24" x14ac:dyDescent="0.2">
      <c r="A206" s="6" t="s">
        <v>64</v>
      </c>
      <c r="B206" s="4" t="s">
        <v>6</v>
      </c>
      <c r="C206" s="5" t="s">
        <v>29</v>
      </c>
      <c r="D206" s="5" t="s">
        <v>256</v>
      </c>
      <c r="E206" s="18">
        <v>240</v>
      </c>
      <c r="F206" s="29">
        <v>597814</v>
      </c>
    </row>
    <row r="207" spans="1:6" ht="36" x14ac:dyDescent="0.2">
      <c r="A207" s="30" t="s">
        <v>72</v>
      </c>
      <c r="B207" s="51" t="s">
        <v>6</v>
      </c>
      <c r="C207" s="52" t="s">
        <v>29</v>
      </c>
      <c r="D207" s="52" t="s">
        <v>144</v>
      </c>
      <c r="E207" s="18"/>
      <c r="F207" s="26">
        <f>F208</f>
        <v>28740486.939999998</v>
      </c>
    </row>
    <row r="208" spans="1:6" ht="36" x14ac:dyDescent="0.2">
      <c r="A208" s="49" t="s">
        <v>179</v>
      </c>
      <c r="B208" s="51" t="s">
        <v>6</v>
      </c>
      <c r="C208" s="52" t="s">
        <v>29</v>
      </c>
      <c r="D208" s="52" t="s">
        <v>143</v>
      </c>
      <c r="E208" s="18"/>
      <c r="F208" s="26">
        <f>F212+F209</f>
        <v>28740486.939999998</v>
      </c>
    </row>
    <row r="209" spans="1:6" ht="24" x14ac:dyDescent="0.2">
      <c r="A209" s="49" t="s">
        <v>323</v>
      </c>
      <c r="B209" s="51" t="s">
        <v>6</v>
      </c>
      <c r="C209" s="52" t="s">
        <v>29</v>
      </c>
      <c r="D209" s="52" t="s">
        <v>322</v>
      </c>
      <c r="E209" s="39"/>
      <c r="F209" s="26">
        <f>F210</f>
        <v>20076454.25</v>
      </c>
    </row>
    <row r="210" spans="1:6" ht="24" x14ac:dyDescent="0.2">
      <c r="A210" s="42" t="s">
        <v>63</v>
      </c>
      <c r="B210" s="4" t="s">
        <v>6</v>
      </c>
      <c r="C210" s="5" t="s">
        <v>29</v>
      </c>
      <c r="D210" s="5" t="s">
        <v>322</v>
      </c>
      <c r="E210" s="18">
        <v>200</v>
      </c>
      <c r="F210" s="28">
        <f>F211</f>
        <v>20076454.25</v>
      </c>
    </row>
    <row r="211" spans="1:6" ht="24" x14ac:dyDescent="0.2">
      <c r="A211" s="42" t="s">
        <v>64</v>
      </c>
      <c r="B211" s="4" t="s">
        <v>6</v>
      </c>
      <c r="C211" s="5" t="s">
        <v>29</v>
      </c>
      <c r="D211" s="5" t="s">
        <v>322</v>
      </c>
      <c r="E211" s="18">
        <v>240</v>
      </c>
      <c r="F211" s="29">
        <v>20076454.25</v>
      </c>
    </row>
    <row r="212" spans="1:6" ht="24" x14ac:dyDescent="0.2">
      <c r="A212" s="49" t="s">
        <v>219</v>
      </c>
      <c r="B212" s="51" t="s">
        <v>6</v>
      </c>
      <c r="C212" s="52" t="s">
        <v>29</v>
      </c>
      <c r="D212" s="52" t="s">
        <v>248</v>
      </c>
      <c r="E212" s="39"/>
      <c r="F212" s="26">
        <f>F213+F215</f>
        <v>8664032.6899999995</v>
      </c>
    </row>
    <row r="213" spans="1:6" ht="24" x14ac:dyDescent="0.2">
      <c r="A213" s="42" t="s">
        <v>63</v>
      </c>
      <c r="B213" s="4" t="s">
        <v>6</v>
      </c>
      <c r="C213" s="5" t="s">
        <v>29</v>
      </c>
      <c r="D213" s="5" t="s">
        <v>248</v>
      </c>
      <c r="E213" s="18">
        <v>200</v>
      </c>
      <c r="F213" s="28">
        <f>F214</f>
        <v>1189032.69</v>
      </c>
    </row>
    <row r="214" spans="1:6" ht="24" x14ac:dyDescent="0.2">
      <c r="A214" s="42" t="s">
        <v>64</v>
      </c>
      <c r="B214" s="4" t="s">
        <v>6</v>
      </c>
      <c r="C214" s="5" t="s">
        <v>29</v>
      </c>
      <c r="D214" s="5" t="s">
        <v>248</v>
      </c>
      <c r="E214" s="18">
        <v>240</v>
      </c>
      <c r="F214" s="29">
        <v>1189032.69</v>
      </c>
    </row>
    <row r="215" spans="1:6" x14ac:dyDescent="0.2">
      <c r="A215" s="42" t="s">
        <v>47</v>
      </c>
      <c r="B215" s="4" t="s">
        <v>6</v>
      </c>
      <c r="C215" s="5" t="s">
        <v>29</v>
      </c>
      <c r="D215" s="5" t="s">
        <v>248</v>
      </c>
      <c r="E215" s="18">
        <v>800</v>
      </c>
      <c r="F215" s="28">
        <f>F216</f>
        <v>7475000</v>
      </c>
    </row>
    <row r="216" spans="1:6" ht="36" x14ac:dyDescent="0.2">
      <c r="A216" s="42" t="s">
        <v>68</v>
      </c>
      <c r="B216" s="4" t="s">
        <v>6</v>
      </c>
      <c r="C216" s="5" t="s">
        <v>29</v>
      </c>
      <c r="D216" s="5" t="s">
        <v>248</v>
      </c>
      <c r="E216" s="18">
        <v>814</v>
      </c>
      <c r="F216" s="29">
        <v>7475000</v>
      </c>
    </row>
    <row r="217" spans="1:6" x14ac:dyDescent="0.2">
      <c r="A217" s="36" t="s">
        <v>30</v>
      </c>
      <c r="B217" s="12" t="s">
        <v>6</v>
      </c>
      <c r="C217" s="13" t="s">
        <v>31</v>
      </c>
      <c r="D217" s="8"/>
      <c r="E217" s="54"/>
      <c r="F217" s="32">
        <f>F218+F246</f>
        <v>26147647.350000001</v>
      </c>
    </row>
    <row r="218" spans="1:6" ht="36" x14ac:dyDescent="0.2">
      <c r="A218" s="30" t="s">
        <v>69</v>
      </c>
      <c r="B218" s="51" t="s">
        <v>6</v>
      </c>
      <c r="C218" s="52" t="s">
        <v>31</v>
      </c>
      <c r="D218" s="52" t="s">
        <v>156</v>
      </c>
      <c r="E218" s="18"/>
      <c r="F218" s="26">
        <f t="shared" ref="F218" si="36">F219</f>
        <v>25942647.350000001</v>
      </c>
    </row>
    <row r="219" spans="1:6" ht="14.25" customHeight="1" x14ac:dyDescent="0.2">
      <c r="A219" s="104" t="s">
        <v>207</v>
      </c>
      <c r="B219" s="51" t="s">
        <v>6</v>
      </c>
      <c r="C219" s="52" t="s">
        <v>31</v>
      </c>
      <c r="D219" s="52" t="s">
        <v>174</v>
      </c>
      <c r="E219" s="18"/>
      <c r="F219" s="26">
        <f>F220+F225+F228+F231+F234+F243+F240++F237</f>
        <v>25942647.350000001</v>
      </c>
    </row>
    <row r="220" spans="1:6" x14ac:dyDescent="0.2">
      <c r="A220" s="49" t="s">
        <v>70</v>
      </c>
      <c r="B220" s="51" t="s">
        <v>6</v>
      </c>
      <c r="C220" s="52" t="s">
        <v>31</v>
      </c>
      <c r="D220" s="52" t="s">
        <v>175</v>
      </c>
      <c r="E220" s="39"/>
      <c r="F220" s="26">
        <f>F221+F223</f>
        <v>2503424.94</v>
      </c>
    </row>
    <row r="221" spans="1:6" ht="24" x14ac:dyDescent="0.2">
      <c r="A221" s="42" t="s">
        <v>63</v>
      </c>
      <c r="B221" s="4" t="s">
        <v>6</v>
      </c>
      <c r="C221" s="5" t="s">
        <v>31</v>
      </c>
      <c r="D221" s="5" t="s">
        <v>175</v>
      </c>
      <c r="E221" s="18">
        <v>200</v>
      </c>
      <c r="F221" s="28">
        <f>F222</f>
        <v>2498424.94</v>
      </c>
    </row>
    <row r="222" spans="1:6" ht="24" x14ac:dyDescent="0.2">
      <c r="A222" s="42" t="s">
        <v>64</v>
      </c>
      <c r="B222" s="4" t="s">
        <v>6</v>
      </c>
      <c r="C222" s="5" t="s">
        <v>31</v>
      </c>
      <c r="D222" s="5" t="s">
        <v>175</v>
      </c>
      <c r="E222" s="18">
        <v>240</v>
      </c>
      <c r="F222" s="29">
        <v>2498424.94</v>
      </c>
    </row>
    <row r="223" spans="1:6" x14ac:dyDescent="0.2">
      <c r="A223" s="42" t="s">
        <v>47</v>
      </c>
      <c r="B223" s="4" t="s">
        <v>6</v>
      </c>
      <c r="C223" s="5" t="s">
        <v>31</v>
      </c>
      <c r="D223" s="5" t="s">
        <v>175</v>
      </c>
      <c r="E223" s="18">
        <v>800</v>
      </c>
      <c r="F223" s="28">
        <f>F224</f>
        <v>5000</v>
      </c>
    </row>
    <row r="224" spans="1:6" x14ac:dyDescent="0.2">
      <c r="A224" s="42" t="s">
        <v>65</v>
      </c>
      <c r="B224" s="4" t="s">
        <v>6</v>
      </c>
      <c r="C224" s="5" t="s">
        <v>31</v>
      </c>
      <c r="D224" s="5" t="s">
        <v>175</v>
      </c>
      <c r="E224" s="18">
        <v>850</v>
      </c>
      <c r="F224" s="29">
        <v>5000</v>
      </c>
    </row>
    <row r="225" spans="1:6" x14ac:dyDescent="0.2">
      <c r="A225" s="14" t="s">
        <v>114</v>
      </c>
      <c r="B225" s="51" t="s">
        <v>6</v>
      </c>
      <c r="C225" s="52" t="s">
        <v>31</v>
      </c>
      <c r="D225" s="52" t="s">
        <v>176</v>
      </c>
      <c r="E225" s="18"/>
      <c r="F225" s="26">
        <f t="shared" ref="F225:F226" si="37">F226</f>
        <v>2161593.83</v>
      </c>
    </row>
    <row r="226" spans="1:6" ht="24" x14ac:dyDescent="0.2">
      <c r="A226" s="42" t="s">
        <v>63</v>
      </c>
      <c r="B226" s="4" t="s">
        <v>6</v>
      </c>
      <c r="C226" s="5" t="s">
        <v>31</v>
      </c>
      <c r="D226" s="5" t="s">
        <v>176</v>
      </c>
      <c r="E226" s="18">
        <v>200</v>
      </c>
      <c r="F226" s="28">
        <f t="shared" si="37"/>
        <v>2161593.83</v>
      </c>
    </row>
    <row r="227" spans="1:6" ht="24" x14ac:dyDescent="0.2">
      <c r="A227" s="42" t="s">
        <v>64</v>
      </c>
      <c r="B227" s="4" t="s">
        <v>6</v>
      </c>
      <c r="C227" s="5" t="s">
        <v>31</v>
      </c>
      <c r="D227" s="5" t="s">
        <v>176</v>
      </c>
      <c r="E227" s="18">
        <v>240</v>
      </c>
      <c r="F227" s="29">
        <v>2161593.83</v>
      </c>
    </row>
    <row r="228" spans="1:6" ht="24" x14ac:dyDescent="0.2">
      <c r="A228" s="14" t="s">
        <v>116</v>
      </c>
      <c r="B228" s="51" t="s">
        <v>6</v>
      </c>
      <c r="C228" s="52" t="s">
        <v>31</v>
      </c>
      <c r="D228" s="52" t="s">
        <v>203</v>
      </c>
      <c r="E228" s="39"/>
      <c r="F228" s="26">
        <f>F229</f>
        <v>619925</v>
      </c>
    </row>
    <row r="229" spans="1:6" ht="24" x14ac:dyDescent="0.2">
      <c r="A229" s="42" t="s">
        <v>63</v>
      </c>
      <c r="B229" s="4" t="s">
        <v>6</v>
      </c>
      <c r="C229" s="5" t="s">
        <v>31</v>
      </c>
      <c r="D229" s="5" t="s">
        <v>203</v>
      </c>
      <c r="E229" s="18">
        <v>200</v>
      </c>
      <c r="F229" s="28">
        <f t="shared" ref="F229" si="38">F230</f>
        <v>619925</v>
      </c>
    </row>
    <row r="230" spans="1:6" ht="24" x14ac:dyDescent="0.2">
      <c r="A230" s="42" t="s">
        <v>64</v>
      </c>
      <c r="B230" s="4" t="s">
        <v>6</v>
      </c>
      <c r="C230" s="5" t="s">
        <v>31</v>
      </c>
      <c r="D230" s="5" t="s">
        <v>203</v>
      </c>
      <c r="E230" s="18">
        <v>240</v>
      </c>
      <c r="F230" s="29">
        <v>619925</v>
      </c>
    </row>
    <row r="231" spans="1:6" ht="24" x14ac:dyDescent="0.2">
      <c r="A231" s="14" t="s">
        <v>236</v>
      </c>
      <c r="B231" s="51" t="s">
        <v>6</v>
      </c>
      <c r="C231" s="52" t="s">
        <v>31</v>
      </c>
      <c r="D231" s="52" t="s">
        <v>234</v>
      </c>
      <c r="E231" s="39"/>
      <c r="F231" s="26">
        <f t="shared" ref="F231:F232" si="39">F232</f>
        <v>35075</v>
      </c>
    </row>
    <row r="232" spans="1:6" ht="24" x14ac:dyDescent="0.2">
      <c r="A232" s="42" t="s">
        <v>63</v>
      </c>
      <c r="B232" s="4" t="s">
        <v>6</v>
      </c>
      <c r="C232" s="5" t="s">
        <v>31</v>
      </c>
      <c r="D232" s="5" t="s">
        <v>234</v>
      </c>
      <c r="E232" s="18">
        <v>200</v>
      </c>
      <c r="F232" s="28">
        <f t="shared" si="39"/>
        <v>35075</v>
      </c>
    </row>
    <row r="233" spans="1:6" ht="24" x14ac:dyDescent="0.2">
      <c r="A233" s="42" t="s">
        <v>64</v>
      </c>
      <c r="B233" s="4" t="s">
        <v>6</v>
      </c>
      <c r="C233" s="5" t="s">
        <v>31</v>
      </c>
      <c r="D233" s="5" t="s">
        <v>234</v>
      </c>
      <c r="E233" s="18">
        <v>240</v>
      </c>
      <c r="F233" s="29">
        <v>35075</v>
      </c>
    </row>
    <row r="234" spans="1:6" x14ac:dyDescent="0.2">
      <c r="A234" s="14" t="s">
        <v>71</v>
      </c>
      <c r="B234" s="51" t="s">
        <v>6</v>
      </c>
      <c r="C234" s="52" t="s">
        <v>31</v>
      </c>
      <c r="D234" s="52" t="s">
        <v>177</v>
      </c>
      <c r="E234" s="18"/>
      <c r="F234" s="26">
        <f t="shared" ref="F234:F235" si="40">F235</f>
        <v>1585000</v>
      </c>
    </row>
    <row r="235" spans="1:6" ht="24" x14ac:dyDescent="0.2">
      <c r="A235" s="42" t="s">
        <v>63</v>
      </c>
      <c r="B235" s="4" t="s">
        <v>6</v>
      </c>
      <c r="C235" s="5" t="s">
        <v>31</v>
      </c>
      <c r="D235" s="5" t="s">
        <v>177</v>
      </c>
      <c r="E235" s="18">
        <v>200</v>
      </c>
      <c r="F235" s="28">
        <f t="shared" si="40"/>
        <v>1585000</v>
      </c>
    </row>
    <row r="236" spans="1:6" ht="24" x14ac:dyDescent="0.2">
      <c r="A236" s="42" t="s">
        <v>64</v>
      </c>
      <c r="B236" s="4" t="s">
        <v>6</v>
      </c>
      <c r="C236" s="5" t="s">
        <v>31</v>
      </c>
      <c r="D236" s="5" t="s">
        <v>177</v>
      </c>
      <c r="E236" s="18">
        <v>240</v>
      </c>
      <c r="F236" s="29">
        <v>1585000</v>
      </c>
    </row>
    <row r="237" spans="1:6" ht="27" customHeight="1" x14ac:dyDescent="0.2">
      <c r="A237" s="14" t="s">
        <v>250</v>
      </c>
      <c r="B237" s="52" t="s">
        <v>6</v>
      </c>
      <c r="C237" s="52" t="s">
        <v>31</v>
      </c>
      <c r="D237" s="52" t="s">
        <v>249</v>
      </c>
      <c r="E237" s="39"/>
      <c r="F237" s="26">
        <f t="shared" ref="F237:F238" si="41">F238</f>
        <v>6726453</v>
      </c>
    </row>
    <row r="238" spans="1:6" ht="27" customHeight="1" x14ac:dyDescent="0.2">
      <c r="A238" s="42" t="s">
        <v>63</v>
      </c>
      <c r="B238" s="4" t="s">
        <v>6</v>
      </c>
      <c r="C238" s="5" t="s">
        <v>31</v>
      </c>
      <c r="D238" s="5" t="s">
        <v>249</v>
      </c>
      <c r="E238" s="18">
        <v>200</v>
      </c>
      <c r="F238" s="28">
        <f t="shared" si="41"/>
        <v>6726453</v>
      </c>
    </row>
    <row r="239" spans="1:6" ht="15.75" customHeight="1" x14ac:dyDescent="0.2">
      <c r="A239" s="42" t="s">
        <v>64</v>
      </c>
      <c r="B239" s="4" t="s">
        <v>6</v>
      </c>
      <c r="C239" s="5" t="s">
        <v>31</v>
      </c>
      <c r="D239" s="5" t="s">
        <v>249</v>
      </c>
      <c r="E239" s="18">
        <v>240</v>
      </c>
      <c r="F239" s="29">
        <v>6726453</v>
      </c>
    </row>
    <row r="240" spans="1:6" ht="24" x14ac:dyDescent="0.2">
      <c r="A240" s="14" t="s">
        <v>237</v>
      </c>
      <c r="B240" s="51" t="s">
        <v>6</v>
      </c>
      <c r="C240" s="52" t="s">
        <v>31</v>
      </c>
      <c r="D240" s="52" t="s">
        <v>235</v>
      </c>
      <c r="E240" s="18"/>
      <c r="F240" s="26">
        <f t="shared" ref="F240:F241" si="42">F241</f>
        <v>480047</v>
      </c>
    </row>
    <row r="241" spans="1:6" ht="24" x14ac:dyDescent="0.2">
      <c r="A241" s="42" t="s">
        <v>63</v>
      </c>
      <c r="B241" s="4" t="s">
        <v>6</v>
      </c>
      <c r="C241" s="5" t="s">
        <v>31</v>
      </c>
      <c r="D241" s="5" t="s">
        <v>235</v>
      </c>
      <c r="E241" s="18">
        <v>200</v>
      </c>
      <c r="F241" s="28">
        <f t="shared" si="42"/>
        <v>480047</v>
      </c>
    </row>
    <row r="242" spans="1:6" ht="24" x14ac:dyDescent="0.2">
      <c r="A242" s="42" t="s">
        <v>64</v>
      </c>
      <c r="B242" s="4" t="s">
        <v>6</v>
      </c>
      <c r="C242" s="5" t="s">
        <v>31</v>
      </c>
      <c r="D242" s="5" t="s">
        <v>235</v>
      </c>
      <c r="E242" s="18">
        <v>240</v>
      </c>
      <c r="F242" s="29">
        <v>480047</v>
      </c>
    </row>
    <row r="243" spans="1:6" x14ac:dyDescent="0.2">
      <c r="A243" s="14" t="s">
        <v>117</v>
      </c>
      <c r="B243" s="51" t="s">
        <v>6</v>
      </c>
      <c r="C243" s="52" t="s">
        <v>31</v>
      </c>
      <c r="D243" s="52" t="s">
        <v>178</v>
      </c>
      <c r="E243" s="18"/>
      <c r="F243" s="26">
        <f t="shared" ref="F243:F244" si="43">F244</f>
        <v>11831128.58</v>
      </c>
    </row>
    <row r="244" spans="1:6" ht="24" x14ac:dyDescent="0.2">
      <c r="A244" s="42" t="s">
        <v>63</v>
      </c>
      <c r="B244" s="4" t="s">
        <v>6</v>
      </c>
      <c r="C244" s="5" t="s">
        <v>31</v>
      </c>
      <c r="D244" s="5" t="s">
        <v>178</v>
      </c>
      <c r="E244" s="18">
        <v>200</v>
      </c>
      <c r="F244" s="28">
        <f t="shared" si="43"/>
        <v>11831128.58</v>
      </c>
    </row>
    <row r="245" spans="1:6" ht="24" x14ac:dyDescent="0.2">
      <c r="A245" s="42" t="s">
        <v>64</v>
      </c>
      <c r="B245" s="4" t="s">
        <v>6</v>
      </c>
      <c r="C245" s="5" t="s">
        <v>31</v>
      </c>
      <c r="D245" s="5" t="s">
        <v>178</v>
      </c>
      <c r="E245" s="18">
        <v>240</v>
      </c>
      <c r="F245" s="29">
        <v>11831128.58</v>
      </c>
    </row>
    <row r="246" spans="1:6" ht="24" x14ac:dyDescent="0.2">
      <c r="A246" s="30" t="s">
        <v>269</v>
      </c>
      <c r="B246" s="51" t="s">
        <v>6</v>
      </c>
      <c r="C246" s="52" t="s">
        <v>31</v>
      </c>
      <c r="D246" s="52" t="s">
        <v>170</v>
      </c>
      <c r="E246" s="39"/>
      <c r="F246" s="26">
        <f t="shared" ref="F246:F249" si="44">F247</f>
        <v>205000</v>
      </c>
    </row>
    <row r="247" spans="1:6" ht="24" x14ac:dyDescent="0.2">
      <c r="A247" s="50" t="s">
        <v>271</v>
      </c>
      <c r="B247" s="51" t="s">
        <v>6</v>
      </c>
      <c r="C247" s="52" t="s">
        <v>31</v>
      </c>
      <c r="D247" s="52" t="s">
        <v>273</v>
      </c>
      <c r="E247" s="39"/>
      <c r="F247" s="26">
        <f t="shared" si="44"/>
        <v>205000</v>
      </c>
    </row>
    <row r="248" spans="1:6" x14ac:dyDescent="0.2">
      <c r="A248" s="50" t="s">
        <v>173</v>
      </c>
      <c r="B248" s="51" t="s">
        <v>6</v>
      </c>
      <c r="C248" s="52" t="s">
        <v>31</v>
      </c>
      <c r="D248" s="52" t="s">
        <v>283</v>
      </c>
      <c r="E248" s="39"/>
      <c r="F248" s="26">
        <f t="shared" si="44"/>
        <v>205000</v>
      </c>
    </row>
    <row r="249" spans="1:6" ht="24" x14ac:dyDescent="0.2">
      <c r="A249" s="42" t="s">
        <v>63</v>
      </c>
      <c r="B249" s="4" t="s">
        <v>6</v>
      </c>
      <c r="C249" s="5" t="s">
        <v>31</v>
      </c>
      <c r="D249" s="5" t="s">
        <v>283</v>
      </c>
      <c r="E249" s="18">
        <v>200</v>
      </c>
      <c r="F249" s="28">
        <f t="shared" si="44"/>
        <v>205000</v>
      </c>
    </row>
    <row r="250" spans="1:6" ht="24" x14ac:dyDescent="0.2">
      <c r="A250" s="42" t="s">
        <v>64</v>
      </c>
      <c r="B250" s="4" t="s">
        <v>6</v>
      </c>
      <c r="C250" s="5" t="s">
        <v>31</v>
      </c>
      <c r="D250" s="5" t="s">
        <v>283</v>
      </c>
      <c r="E250" s="18">
        <v>240</v>
      </c>
      <c r="F250" s="29">
        <v>205000</v>
      </c>
    </row>
    <row r="251" spans="1:6" x14ac:dyDescent="0.2">
      <c r="A251" s="16" t="s">
        <v>32</v>
      </c>
      <c r="B251" s="2" t="s">
        <v>6</v>
      </c>
      <c r="C251" s="3" t="s">
        <v>33</v>
      </c>
      <c r="D251" s="9"/>
      <c r="E251" s="9"/>
      <c r="F251" s="25">
        <f>F252+F259</f>
        <v>2258329.63</v>
      </c>
    </row>
    <row r="252" spans="1:6" x14ac:dyDescent="0.2">
      <c r="A252" s="37" t="s">
        <v>334</v>
      </c>
      <c r="B252" s="12" t="s">
        <v>6</v>
      </c>
      <c r="C252" s="13" t="s">
        <v>335</v>
      </c>
      <c r="D252" s="8"/>
      <c r="E252" s="8"/>
      <c r="F252" s="32">
        <f t="shared" ref="F252" si="45">F253</f>
        <v>1868229.63</v>
      </c>
    </row>
    <row r="253" spans="1:6" ht="24" x14ac:dyDescent="0.2">
      <c r="A253" s="30" t="s">
        <v>73</v>
      </c>
      <c r="B253" s="51" t="s">
        <v>6</v>
      </c>
      <c r="C253" s="52" t="s">
        <v>335</v>
      </c>
      <c r="D253" s="52" t="s">
        <v>188</v>
      </c>
      <c r="E253" s="52"/>
      <c r="F253" s="26">
        <f>F254</f>
        <v>1868229.63</v>
      </c>
    </row>
    <row r="254" spans="1:6" ht="24" x14ac:dyDescent="0.2">
      <c r="A254" s="30" t="s">
        <v>191</v>
      </c>
      <c r="B254" s="51" t="s">
        <v>6</v>
      </c>
      <c r="C254" s="52" t="s">
        <v>335</v>
      </c>
      <c r="D254" s="52" t="s">
        <v>192</v>
      </c>
      <c r="E254" s="52"/>
      <c r="F254" s="26">
        <f>F255</f>
        <v>1868229.63</v>
      </c>
    </row>
    <row r="255" spans="1:6" ht="23.25" customHeight="1" x14ac:dyDescent="0.2">
      <c r="A255" s="50" t="s">
        <v>193</v>
      </c>
      <c r="B255" s="51" t="s">
        <v>6</v>
      </c>
      <c r="C255" s="52" t="s">
        <v>335</v>
      </c>
      <c r="D255" s="52" t="s">
        <v>222</v>
      </c>
      <c r="E255" s="52"/>
      <c r="F255" s="26">
        <f>F256</f>
        <v>1868229.63</v>
      </c>
    </row>
    <row r="256" spans="1:6" ht="23.25" customHeight="1" x14ac:dyDescent="0.2">
      <c r="A256" s="50" t="s">
        <v>204</v>
      </c>
      <c r="B256" s="51" t="s">
        <v>6</v>
      </c>
      <c r="C256" s="52" t="s">
        <v>335</v>
      </c>
      <c r="D256" s="52" t="s">
        <v>287</v>
      </c>
      <c r="E256" s="5"/>
      <c r="F256" s="26">
        <f t="shared" ref="F256:F257" si="46">F257</f>
        <v>1868229.63</v>
      </c>
    </row>
    <row r="257" spans="1:6" ht="23.25" customHeight="1" x14ac:dyDescent="0.2">
      <c r="A257" s="42" t="s">
        <v>47</v>
      </c>
      <c r="B257" s="4" t="s">
        <v>6</v>
      </c>
      <c r="C257" s="5" t="s">
        <v>335</v>
      </c>
      <c r="D257" s="5" t="s">
        <v>287</v>
      </c>
      <c r="E257" s="5" t="s">
        <v>120</v>
      </c>
      <c r="F257" s="28">
        <f t="shared" si="46"/>
        <v>1868229.63</v>
      </c>
    </row>
    <row r="258" spans="1:6" ht="23.25" customHeight="1" x14ac:dyDescent="0.2">
      <c r="A258" s="42" t="s">
        <v>122</v>
      </c>
      <c r="B258" s="4" t="s">
        <v>6</v>
      </c>
      <c r="C258" s="5" t="s">
        <v>335</v>
      </c>
      <c r="D258" s="5" t="s">
        <v>287</v>
      </c>
      <c r="E258" s="5" t="s">
        <v>121</v>
      </c>
      <c r="F258" s="29">
        <v>1868229.63</v>
      </c>
    </row>
    <row r="259" spans="1:6" ht="23.25" customHeight="1" x14ac:dyDescent="0.2">
      <c r="A259" s="37" t="s">
        <v>34</v>
      </c>
      <c r="B259" s="12" t="s">
        <v>6</v>
      </c>
      <c r="C259" s="13" t="s">
        <v>35</v>
      </c>
      <c r="D259" s="8"/>
      <c r="E259" s="8"/>
      <c r="F259" s="32">
        <f t="shared" ref="F259:F260" si="47">F260</f>
        <v>390100</v>
      </c>
    </row>
    <row r="260" spans="1:6" ht="23.25" customHeight="1" x14ac:dyDescent="0.2">
      <c r="A260" s="30" t="s">
        <v>86</v>
      </c>
      <c r="B260" s="51" t="s">
        <v>6</v>
      </c>
      <c r="C260" s="52" t="s">
        <v>35</v>
      </c>
      <c r="D260" s="52" t="s">
        <v>181</v>
      </c>
      <c r="E260" s="52"/>
      <c r="F260" s="26">
        <f t="shared" si="47"/>
        <v>390100</v>
      </c>
    </row>
    <row r="261" spans="1:6" ht="23.25" customHeight="1" x14ac:dyDescent="0.2">
      <c r="A261" s="49" t="s">
        <v>180</v>
      </c>
      <c r="B261" s="51" t="s">
        <v>6</v>
      </c>
      <c r="C261" s="52" t="s">
        <v>35</v>
      </c>
      <c r="D261" s="52" t="s">
        <v>182</v>
      </c>
      <c r="E261" s="52"/>
      <c r="F261" s="26">
        <f>F262+F265+F268</f>
        <v>390100</v>
      </c>
    </row>
    <row r="262" spans="1:6" ht="23.25" customHeight="1" x14ac:dyDescent="0.2">
      <c r="A262" s="49" t="s">
        <v>94</v>
      </c>
      <c r="B262" s="51" t="s">
        <v>6</v>
      </c>
      <c r="C262" s="52" t="s">
        <v>35</v>
      </c>
      <c r="D262" s="52" t="s">
        <v>183</v>
      </c>
      <c r="E262" s="5"/>
      <c r="F262" s="26">
        <f>F263</f>
        <v>191000</v>
      </c>
    </row>
    <row r="263" spans="1:6" ht="24" x14ac:dyDescent="0.2">
      <c r="A263" s="42" t="s">
        <v>63</v>
      </c>
      <c r="B263" s="4" t="s">
        <v>6</v>
      </c>
      <c r="C263" s="5" t="s">
        <v>35</v>
      </c>
      <c r="D263" s="5" t="s">
        <v>183</v>
      </c>
      <c r="E263" s="5" t="s">
        <v>55</v>
      </c>
      <c r="F263" s="28">
        <f t="shared" ref="F263:F266" si="48">F264</f>
        <v>191000</v>
      </c>
    </row>
    <row r="264" spans="1:6" ht="24" x14ac:dyDescent="0.2">
      <c r="A264" s="42" t="s">
        <v>64</v>
      </c>
      <c r="B264" s="4" t="s">
        <v>6</v>
      </c>
      <c r="C264" s="5" t="s">
        <v>35</v>
      </c>
      <c r="D264" s="5" t="s">
        <v>183</v>
      </c>
      <c r="E264" s="5" t="s">
        <v>56</v>
      </c>
      <c r="F264" s="29">
        <v>191000</v>
      </c>
    </row>
    <row r="265" spans="1:6" s="21" customFormat="1" x14ac:dyDescent="0.2">
      <c r="A265" s="50" t="s">
        <v>341</v>
      </c>
      <c r="B265" s="51" t="s">
        <v>6</v>
      </c>
      <c r="C265" s="52" t="s">
        <v>35</v>
      </c>
      <c r="D265" s="52" t="s">
        <v>342</v>
      </c>
      <c r="E265" s="5"/>
      <c r="F265" s="26">
        <f>F266</f>
        <v>79100</v>
      </c>
    </row>
    <row r="266" spans="1:6" x14ac:dyDescent="0.2">
      <c r="A266" s="42" t="s">
        <v>47</v>
      </c>
      <c r="B266" s="4" t="s">
        <v>6</v>
      </c>
      <c r="C266" s="5" t="s">
        <v>35</v>
      </c>
      <c r="D266" s="5" t="s">
        <v>342</v>
      </c>
      <c r="E266" s="5" t="s">
        <v>120</v>
      </c>
      <c r="F266" s="28">
        <f t="shared" si="48"/>
        <v>79100</v>
      </c>
    </row>
    <row r="267" spans="1:6" ht="15" customHeight="1" x14ac:dyDescent="0.2">
      <c r="A267" s="42" t="s">
        <v>122</v>
      </c>
      <c r="B267" s="4" t="s">
        <v>6</v>
      </c>
      <c r="C267" s="5" t="s">
        <v>35</v>
      </c>
      <c r="D267" s="5" t="s">
        <v>342</v>
      </c>
      <c r="E267" s="5" t="s">
        <v>121</v>
      </c>
      <c r="F267" s="29">
        <v>79100</v>
      </c>
    </row>
    <row r="268" spans="1:6" x14ac:dyDescent="0.2">
      <c r="A268" s="49" t="s">
        <v>184</v>
      </c>
      <c r="B268" s="51" t="s">
        <v>6</v>
      </c>
      <c r="C268" s="52" t="s">
        <v>35</v>
      </c>
      <c r="D268" s="52" t="s">
        <v>220</v>
      </c>
      <c r="E268" s="52"/>
      <c r="F268" s="26">
        <f>F269+F271+F273</f>
        <v>120000</v>
      </c>
    </row>
    <row r="269" spans="1:6" ht="48" x14ac:dyDescent="0.2">
      <c r="A269" s="6" t="s">
        <v>80</v>
      </c>
      <c r="B269" s="4" t="s">
        <v>6</v>
      </c>
      <c r="C269" s="5" t="s">
        <v>35</v>
      </c>
      <c r="D269" s="5" t="s">
        <v>220</v>
      </c>
      <c r="E269" s="5" t="s">
        <v>52</v>
      </c>
      <c r="F269" s="28">
        <f t="shared" ref="F269" si="49">F270</f>
        <v>34793.519999999997</v>
      </c>
    </row>
    <row r="270" spans="1:6" x14ac:dyDescent="0.2">
      <c r="A270" s="6" t="s">
        <v>81</v>
      </c>
      <c r="B270" s="4" t="s">
        <v>6</v>
      </c>
      <c r="C270" s="5" t="s">
        <v>35</v>
      </c>
      <c r="D270" s="5" t="s">
        <v>220</v>
      </c>
      <c r="E270" s="5" t="s">
        <v>82</v>
      </c>
      <c r="F270" s="29">
        <v>34793.519999999997</v>
      </c>
    </row>
    <row r="271" spans="1:6" x14ac:dyDescent="0.2">
      <c r="A271" s="42" t="s">
        <v>47</v>
      </c>
      <c r="B271" s="4" t="s">
        <v>6</v>
      </c>
      <c r="C271" s="5" t="s">
        <v>35</v>
      </c>
      <c r="D271" s="5" t="s">
        <v>220</v>
      </c>
      <c r="E271" s="5" t="s">
        <v>120</v>
      </c>
      <c r="F271" s="28">
        <f t="shared" ref="F271:F273" si="50">F272</f>
        <v>34775.64</v>
      </c>
    </row>
    <row r="272" spans="1:6" x14ac:dyDescent="0.2">
      <c r="A272" s="42" t="s">
        <v>122</v>
      </c>
      <c r="B272" s="4" t="s">
        <v>6</v>
      </c>
      <c r="C272" s="5" t="s">
        <v>35</v>
      </c>
      <c r="D272" s="5" t="s">
        <v>220</v>
      </c>
      <c r="E272" s="5" t="s">
        <v>121</v>
      </c>
      <c r="F272" s="29">
        <v>34775.64</v>
      </c>
    </row>
    <row r="273" spans="1:6" x14ac:dyDescent="0.2">
      <c r="A273" s="44" t="s">
        <v>47</v>
      </c>
      <c r="B273" s="4" t="s">
        <v>6</v>
      </c>
      <c r="C273" s="5" t="s">
        <v>35</v>
      </c>
      <c r="D273" s="5" t="s">
        <v>220</v>
      </c>
      <c r="E273" s="5" t="s">
        <v>57</v>
      </c>
      <c r="F273" s="28">
        <f t="shared" si="50"/>
        <v>50430.84</v>
      </c>
    </row>
    <row r="274" spans="1:6" ht="36" x14ac:dyDescent="0.2">
      <c r="A274" s="6" t="s">
        <v>68</v>
      </c>
      <c r="B274" s="4" t="s">
        <v>6</v>
      </c>
      <c r="C274" s="5" t="s">
        <v>35</v>
      </c>
      <c r="D274" s="5" t="s">
        <v>220</v>
      </c>
      <c r="E274" s="5" t="s">
        <v>326</v>
      </c>
      <c r="F274" s="29">
        <v>50430.84</v>
      </c>
    </row>
    <row r="275" spans="1:6" x14ac:dyDescent="0.2">
      <c r="A275" s="1" t="s">
        <v>36</v>
      </c>
      <c r="B275" s="2" t="s">
        <v>6</v>
      </c>
      <c r="C275" s="3" t="s">
        <v>37</v>
      </c>
      <c r="D275" s="9"/>
      <c r="E275" s="9"/>
      <c r="F275" s="25">
        <f t="shared" ref="F275" si="51">F276</f>
        <v>18419962.300000001</v>
      </c>
    </row>
    <row r="276" spans="1:6" x14ac:dyDescent="0.2">
      <c r="A276" s="37" t="s">
        <v>38</v>
      </c>
      <c r="B276" s="12" t="s">
        <v>6</v>
      </c>
      <c r="C276" s="13" t="s">
        <v>39</v>
      </c>
      <c r="D276" s="8"/>
      <c r="E276" s="8"/>
      <c r="F276" s="32">
        <f>F277+F292</f>
        <v>18419962.300000001</v>
      </c>
    </row>
    <row r="277" spans="1:6" ht="24" x14ac:dyDescent="0.2">
      <c r="A277" s="30" t="s">
        <v>186</v>
      </c>
      <c r="B277" s="51" t="s">
        <v>6</v>
      </c>
      <c r="C277" s="52" t="s">
        <v>39</v>
      </c>
      <c r="D277" s="52" t="s">
        <v>185</v>
      </c>
      <c r="E277" s="5"/>
      <c r="F277" s="26">
        <f>F278</f>
        <v>11557507.310000001</v>
      </c>
    </row>
    <row r="278" spans="1:6" ht="24" x14ac:dyDescent="0.2">
      <c r="A278" s="49" t="s">
        <v>259</v>
      </c>
      <c r="B278" s="51" t="s">
        <v>6</v>
      </c>
      <c r="C278" s="52" t="s">
        <v>39</v>
      </c>
      <c r="D278" s="52" t="s">
        <v>257</v>
      </c>
      <c r="E278" s="5"/>
      <c r="F278" s="26">
        <f>F279+F286+F289</f>
        <v>11557507.310000001</v>
      </c>
    </row>
    <row r="279" spans="1:6" ht="24" x14ac:dyDescent="0.2">
      <c r="A279" s="49" t="s">
        <v>79</v>
      </c>
      <c r="B279" s="51" t="s">
        <v>6</v>
      </c>
      <c r="C279" s="52" t="s">
        <v>39</v>
      </c>
      <c r="D279" s="52" t="s">
        <v>261</v>
      </c>
      <c r="E279" s="52"/>
      <c r="F279" s="26">
        <f>F280+F282+F284</f>
        <v>8561092</v>
      </c>
    </row>
    <row r="280" spans="1:6" ht="48" x14ac:dyDescent="0.2">
      <c r="A280" s="6" t="s">
        <v>80</v>
      </c>
      <c r="B280" s="4" t="s">
        <v>6</v>
      </c>
      <c r="C280" s="5" t="s">
        <v>39</v>
      </c>
      <c r="D280" s="5" t="s">
        <v>261</v>
      </c>
      <c r="E280" s="5" t="s">
        <v>52</v>
      </c>
      <c r="F280" s="28">
        <f t="shared" ref="F280" si="52">F281</f>
        <v>6799092</v>
      </c>
    </row>
    <row r="281" spans="1:6" x14ac:dyDescent="0.2">
      <c r="A281" s="6" t="s">
        <v>81</v>
      </c>
      <c r="B281" s="4" t="s">
        <v>6</v>
      </c>
      <c r="C281" s="5" t="s">
        <v>39</v>
      </c>
      <c r="D281" s="5" t="s">
        <v>261</v>
      </c>
      <c r="E281" s="5" t="s">
        <v>82</v>
      </c>
      <c r="F281" s="29">
        <v>6799092</v>
      </c>
    </row>
    <row r="282" spans="1:6" ht="27" customHeight="1" x14ac:dyDescent="0.2">
      <c r="A282" s="42" t="s">
        <v>63</v>
      </c>
      <c r="B282" s="4" t="s">
        <v>6</v>
      </c>
      <c r="C282" s="5" t="s">
        <v>39</v>
      </c>
      <c r="D282" s="5" t="s">
        <v>261</v>
      </c>
      <c r="E282" s="5" t="s">
        <v>55</v>
      </c>
      <c r="F282" s="28">
        <f>F283</f>
        <v>1756000</v>
      </c>
    </row>
    <row r="283" spans="1:6" ht="24" x14ac:dyDescent="0.2">
      <c r="A283" s="42" t="s">
        <v>64</v>
      </c>
      <c r="B283" s="4" t="s">
        <v>6</v>
      </c>
      <c r="C283" s="5" t="s">
        <v>39</v>
      </c>
      <c r="D283" s="5" t="s">
        <v>261</v>
      </c>
      <c r="E283" s="5" t="s">
        <v>56</v>
      </c>
      <c r="F283" s="29">
        <v>1756000</v>
      </c>
    </row>
    <row r="284" spans="1:6" x14ac:dyDescent="0.2">
      <c r="A284" s="44" t="s">
        <v>47</v>
      </c>
      <c r="B284" s="4" t="s">
        <v>6</v>
      </c>
      <c r="C284" s="5" t="s">
        <v>39</v>
      </c>
      <c r="D284" s="5" t="s">
        <v>261</v>
      </c>
      <c r="E284" s="4" t="s">
        <v>57</v>
      </c>
      <c r="F284" s="28">
        <f t="shared" ref="F284" si="53">F285</f>
        <v>6000</v>
      </c>
    </row>
    <row r="285" spans="1:6" x14ac:dyDescent="0.2">
      <c r="A285" s="44" t="s">
        <v>65</v>
      </c>
      <c r="B285" s="4" t="s">
        <v>6</v>
      </c>
      <c r="C285" s="5" t="s">
        <v>39</v>
      </c>
      <c r="D285" s="5" t="s">
        <v>261</v>
      </c>
      <c r="E285" s="4" t="s">
        <v>58</v>
      </c>
      <c r="F285" s="29">
        <v>6000</v>
      </c>
    </row>
    <row r="286" spans="1:6" x14ac:dyDescent="0.2">
      <c r="A286" s="49" t="s">
        <v>90</v>
      </c>
      <c r="B286" s="51" t="s">
        <v>6</v>
      </c>
      <c r="C286" s="52" t="s">
        <v>39</v>
      </c>
      <c r="D286" s="52" t="s">
        <v>258</v>
      </c>
      <c r="E286" s="5"/>
      <c r="F286" s="26">
        <f t="shared" ref="F286:F287" si="54">F287</f>
        <v>2080920.31</v>
      </c>
    </row>
    <row r="287" spans="1:6" ht="24" x14ac:dyDescent="0.2">
      <c r="A287" s="42" t="s">
        <v>63</v>
      </c>
      <c r="B287" s="4" t="s">
        <v>6</v>
      </c>
      <c r="C287" s="5" t="s">
        <v>39</v>
      </c>
      <c r="D287" s="5" t="s">
        <v>258</v>
      </c>
      <c r="E287" s="5" t="s">
        <v>55</v>
      </c>
      <c r="F287" s="28">
        <f t="shared" si="54"/>
        <v>2080920.31</v>
      </c>
    </row>
    <row r="288" spans="1:6" ht="24" x14ac:dyDescent="0.2">
      <c r="A288" s="42" t="s">
        <v>64</v>
      </c>
      <c r="B288" s="4" t="s">
        <v>6</v>
      </c>
      <c r="C288" s="5" t="s">
        <v>39</v>
      </c>
      <c r="D288" s="5" t="s">
        <v>258</v>
      </c>
      <c r="E288" s="5" t="s">
        <v>56</v>
      </c>
      <c r="F288" s="29">
        <v>2080920.31</v>
      </c>
    </row>
    <row r="289" spans="1:6" ht="24" x14ac:dyDescent="0.2">
      <c r="A289" s="49" t="s">
        <v>91</v>
      </c>
      <c r="B289" s="51" t="s">
        <v>6</v>
      </c>
      <c r="C289" s="52" t="s">
        <v>39</v>
      </c>
      <c r="D289" s="52" t="s">
        <v>260</v>
      </c>
      <c r="E289" s="5"/>
      <c r="F289" s="26">
        <f t="shared" ref="F289:F290" si="55">F290</f>
        <v>915495</v>
      </c>
    </row>
    <row r="290" spans="1:6" ht="24" x14ac:dyDescent="0.2">
      <c r="A290" s="42" t="s">
        <v>63</v>
      </c>
      <c r="B290" s="4" t="s">
        <v>6</v>
      </c>
      <c r="C290" s="5" t="s">
        <v>39</v>
      </c>
      <c r="D290" s="5" t="s">
        <v>260</v>
      </c>
      <c r="E290" s="5" t="s">
        <v>55</v>
      </c>
      <c r="F290" s="28">
        <f t="shared" si="55"/>
        <v>915495</v>
      </c>
    </row>
    <row r="291" spans="1:6" ht="24" x14ac:dyDescent="0.2">
      <c r="A291" s="42" t="s">
        <v>64</v>
      </c>
      <c r="B291" s="4" t="s">
        <v>6</v>
      </c>
      <c r="C291" s="5" t="s">
        <v>39</v>
      </c>
      <c r="D291" s="5" t="s">
        <v>260</v>
      </c>
      <c r="E291" s="5" t="s">
        <v>56</v>
      </c>
      <c r="F291" s="29">
        <v>915495</v>
      </c>
    </row>
    <row r="292" spans="1:6" ht="24" x14ac:dyDescent="0.2">
      <c r="A292" s="30" t="s">
        <v>269</v>
      </c>
      <c r="B292" s="4" t="s">
        <v>6</v>
      </c>
      <c r="C292" s="5" t="s">
        <v>39</v>
      </c>
      <c r="D292" s="51" t="s">
        <v>170</v>
      </c>
      <c r="E292" s="51"/>
      <c r="F292" s="26">
        <f t="shared" ref="F292:F295" si="56">F293</f>
        <v>6862454.9900000002</v>
      </c>
    </row>
    <row r="293" spans="1:6" ht="24" x14ac:dyDescent="0.2">
      <c r="A293" s="50" t="s">
        <v>271</v>
      </c>
      <c r="B293" s="4" t="s">
        <v>6</v>
      </c>
      <c r="C293" s="5" t="s">
        <v>39</v>
      </c>
      <c r="D293" s="51" t="s">
        <v>273</v>
      </c>
      <c r="E293" s="51"/>
      <c r="F293" s="26">
        <f t="shared" si="56"/>
        <v>6862454.9900000002</v>
      </c>
    </row>
    <row r="294" spans="1:6" ht="60" x14ac:dyDescent="0.2">
      <c r="A294" s="42" t="s">
        <v>336</v>
      </c>
      <c r="B294" s="4" t="s">
        <v>6</v>
      </c>
      <c r="C294" s="5" t="s">
        <v>39</v>
      </c>
      <c r="D294" s="51" t="s">
        <v>337</v>
      </c>
      <c r="E294" s="51"/>
      <c r="F294" s="26">
        <f t="shared" si="56"/>
        <v>6862454.9900000002</v>
      </c>
    </row>
    <row r="295" spans="1:6" ht="24" x14ac:dyDescent="0.2">
      <c r="A295" s="42" t="s">
        <v>63</v>
      </c>
      <c r="B295" s="4" t="s">
        <v>6</v>
      </c>
      <c r="C295" s="5" t="s">
        <v>39</v>
      </c>
      <c r="D295" s="4" t="s">
        <v>337</v>
      </c>
      <c r="E295" s="5" t="s">
        <v>55</v>
      </c>
      <c r="F295" s="28">
        <f t="shared" si="56"/>
        <v>6862454.9900000002</v>
      </c>
    </row>
    <row r="296" spans="1:6" ht="24" x14ac:dyDescent="0.2">
      <c r="A296" s="42" t="s">
        <v>64</v>
      </c>
      <c r="B296" s="4" t="s">
        <v>6</v>
      </c>
      <c r="C296" s="5" t="s">
        <v>39</v>
      </c>
      <c r="D296" s="4" t="s">
        <v>337</v>
      </c>
      <c r="E296" s="5" t="s">
        <v>56</v>
      </c>
      <c r="F296" s="29">
        <v>6862454.9900000002</v>
      </c>
    </row>
    <row r="297" spans="1:6" x14ac:dyDescent="0.2">
      <c r="A297" s="1" t="s">
        <v>40</v>
      </c>
      <c r="B297" s="2" t="s">
        <v>6</v>
      </c>
      <c r="C297" s="3" t="s">
        <v>41</v>
      </c>
      <c r="D297" s="9"/>
      <c r="E297" s="9"/>
      <c r="F297" s="25">
        <f>F298+F305</f>
        <v>895337.37</v>
      </c>
    </row>
    <row r="298" spans="1:6" s="21" customFormat="1" x14ac:dyDescent="0.2">
      <c r="A298" s="37" t="s">
        <v>42</v>
      </c>
      <c r="B298" s="12" t="s">
        <v>6</v>
      </c>
      <c r="C298" s="13" t="s">
        <v>43</v>
      </c>
      <c r="D298" s="13"/>
      <c r="E298" s="13"/>
      <c r="F298" s="32">
        <f>F299</f>
        <v>75000</v>
      </c>
    </row>
    <row r="299" spans="1:6" ht="24" x14ac:dyDescent="0.2">
      <c r="A299" s="30" t="s">
        <v>73</v>
      </c>
      <c r="B299" s="51" t="s">
        <v>6</v>
      </c>
      <c r="C299" s="52" t="s">
        <v>43</v>
      </c>
      <c r="D299" s="52" t="s">
        <v>188</v>
      </c>
      <c r="E299" s="5"/>
      <c r="F299" s="26">
        <f>F300</f>
        <v>75000</v>
      </c>
    </row>
    <row r="300" spans="1:6" ht="36" x14ac:dyDescent="0.2">
      <c r="A300" s="30" t="s">
        <v>187</v>
      </c>
      <c r="B300" s="51" t="s">
        <v>6</v>
      </c>
      <c r="C300" s="52" t="s">
        <v>43</v>
      </c>
      <c r="D300" s="52" t="s">
        <v>189</v>
      </c>
      <c r="E300" s="5"/>
      <c r="F300" s="26">
        <f>+F301</f>
        <v>75000</v>
      </c>
    </row>
    <row r="301" spans="1:6" ht="24" x14ac:dyDescent="0.2">
      <c r="A301" s="14" t="s">
        <v>195</v>
      </c>
      <c r="B301" s="51" t="s">
        <v>6</v>
      </c>
      <c r="C301" s="52" t="s">
        <v>43</v>
      </c>
      <c r="D301" s="52" t="s">
        <v>190</v>
      </c>
      <c r="E301" s="5"/>
      <c r="F301" s="26">
        <f>F302</f>
        <v>75000</v>
      </c>
    </row>
    <row r="302" spans="1:6" ht="96" x14ac:dyDescent="0.2">
      <c r="A302" s="50" t="s">
        <v>197</v>
      </c>
      <c r="B302" s="51" t="s">
        <v>6</v>
      </c>
      <c r="C302" s="52" t="s">
        <v>43</v>
      </c>
      <c r="D302" s="52" t="s">
        <v>304</v>
      </c>
      <c r="E302" s="5"/>
      <c r="F302" s="26">
        <f t="shared" ref="F302:F303" si="57">F303</f>
        <v>75000</v>
      </c>
    </row>
    <row r="303" spans="1:6" x14ac:dyDescent="0.2">
      <c r="A303" s="42" t="s">
        <v>47</v>
      </c>
      <c r="B303" s="4" t="s">
        <v>6</v>
      </c>
      <c r="C303" s="5" t="s">
        <v>43</v>
      </c>
      <c r="D303" s="5" t="s">
        <v>304</v>
      </c>
      <c r="E303" s="5" t="s">
        <v>120</v>
      </c>
      <c r="F303" s="28">
        <f t="shared" si="57"/>
        <v>75000</v>
      </c>
    </row>
    <row r="304" spans="1:6" x14ac:dyDescent="0.2">
      <c r="A304" s="42" t="s">
        <v>122</v>
      </c>
      <c r="B304" s="4" t="s">
        <v>6</v>
      </c>
      <c r="C304" s="5" t="s">
        <v>43</v>
      </c>
      <c r="D304" s="5" t="s">
        <v>304</v>
      </c>
      <c r="E304" s="5" t="s">
        <v>121</v>
      </c>
      <c r="F304" s="29">
        <v>75000</v>
      </c>
    </row>
    <row r="305" spans="1:6" x14ac:dyDescent="0.2">
      <c r="A305" s="37" t="s">
        <v>324</v>
      </c>
      <c r="B305" s="12" t="s">
        <v>6</v>
      </c>
      <c r="C305" s="13" t="s">
        <v>306</v>
      </c>
      <c r="D305" s="13"/>
      <c r="E305" s="8"/>
      <c r="F305" s="32">
        <f>F306+F327+F332</f>
        <v>820337.37</v>
      </c>
    </row>
    <row r="306" spans="1:6" ht="24" x14ac:dyDescent="0.2">
      <c r="A306" s="30" t="s">
        <v>73</v>
      </c>
      <c r="B306" s="51" t="s">
        <v>6</v>
      </c>
      <c r="C306" s="110" t="s">
        <v>306</v>
      </c>
      <c r="D306" s="52" t="s">
        <v>188</v>
      </c>
      <c r="E306" s="5"/>
      <c r="F306" s="26">
        <f>F307+F317</f>
        <v>651770.37</v>
      </c>
    </row>
    <row r="307" spans="1:6" ht="36" x14ac:dyDescent="0.2">
      <c r="A307" s="30" t="s">
        <v>187</v>
      </c>
      <c r="B307" s="51" t="s">
        <v>6</v>
      </c>
      <c r="C307" s="110" t="s">
        <v>306</v>
      </c>
      <c r="D307" s="52" t="s">
        <v>189</v>
      </c>
      <c r="E307" s="5"/>
      <c r="F307" s="26">
        <f>+F308</f>
        <v>222000</v>
      </c>
    </row>
    <row r="308" spans="1:6" ht="24" x14ac:dyDescent="0.2">
      <c r="A308" s="14" t="s">
        <v>195</v>
      </c>
      <c r="B308" s="51" t="s">
        <v>6</v>
      </c>
      <c r="C308" s="110" t="s">
        <v>306</v>
      </c>
      <c r="D308" s="52" t="s">
        <v>190</v>
      </c>
      <c r="E308" s="5"/>
      <c r="F308" s="26">
        <f>F309+F314</f>
        <v>222000</v>
      </c>
    </row>
    <row r="309" spans="1:6" ht="36" x14ac:dyDescent="0.2">
      <c r="A309" s="14" t="s">
        <v>262</v>
      </c>
      <c r="B309" s="51" t="s">
        <v>6</v>
      </c>
      <c r="C309" s="52" t="s">
        <v>306</v>
      </c>
      <c r="D309" s="52" t="s">
        <v>284</v>
      </c>
      <c r="E309" s="5"/>
      <c r="F309" s="26">
        <f>F310+F312</f>
        <v>28000</v>
      </c>
    </row>
    <row r="310" spans="1:6" ht="24" x14ac:dyDescent="0.2">
      <c r="A310" s="42" t="s">
        <v>63</v>
      </c>
      <c r="B310" s="4" t="s">
        <v>6</v>
      </c>
      <c r="C310" s="5" t="s">
        <v>306</v>
      </c>
      <c r="D310" s="5" t="s">
        <v>284</v>
      </c>
      <c r="E310" s="5" t="s">
        <v>55</v>
      </c>
      <c r="F310" s="28">
        <f t="shared" ref="F310" si="58">F311</f>
        <v>5000</v>
      </c>
    </row>
    <row r="311" spans="1:6" ht="24" x14ac:dyDescent="0.2">
      <c r="A311" s="42" t="s">
        <v>64</v>
      </c>
      <c r="B311" s="4" t="s">
        <v>6</v>
      </c>
      <c r="C311" s="5" t="s">
        <v>306</v>
      </c>
      <c r="D311" s="5" t="s">
        <v>284</v>
      </c>
      <c r="E311" s="5" t="s">
        <v>56</v>
      </c>
      <c r="F311" s="29">
        <v>5000</v>
      </c>
    </row>
    <row r="312" spans="1:6" x14ac:dyDescent="0.2">
      <c r="A312" s="47" t="s">
        <v>99</v>
      </c>
      <c r="B312" s="4" t="s">
        <v>6</v>
      </c>
      <c r="C312" s="5" t="s">
        <v>306</v>
      </c>
      <c r="D312" s="5" t="s">
        <v>284</v>
      </c>
      <c r="E312" s="5" t="s">
        <v>98</v>
      </c>
      <c r="F312" s="28">
        <f>F313</f>
        <v>23000</v>
      </c>
    </row>
    <row r="313" spans="1:6" x14ac:dyDescent="0.2">
      <c r="A313" s="47" t="s">
        <v>100</v>
      </c>
      <c r="B313" s="4" t="s">
        <v>6</v>
      </c>
      <c r="C313" s="5" t="s">
        <v>306</v>
      </c>
      <c r="D313" s="5" t="s">
        <v>284</v>
      </c>
      <c r="E313" s="5" t="s">
        <v>97</v>
      </c>
      <c r="F313" s="29">
        <v>23000</v>
      </c>
    </row>
    <row r="314" spans="1:6" ht="24" x14ac:dyDescent="0.2">
      <c r="A314" s="14" t="s">
        <v>196</v>
      </c>
      <c r="B314" s="51" t="s">
        <v>6</v>
      </c>
      <c r="C314" s="52" t="s">
        <v>306</v>
      </c>
      <c r="D314" s="52" t="s">
        <v>285</v>
      </c>
      <c r="E314" s="52"/>
      <c r="F314" s="26">
        <f>F315</f>
        <v>194000</v>
      </c>
    </row>
    <row r="315" spans="1:6" ht="24" x14ac:dyDescent="0.2">
      <c r="A315" s="42" t="s">
        <v>63</v>
      </c>
      <c r="B315" s="4" t="s">
        <v>6</v>
      </c>
      <c r="C315" s="5" t="s">
        <v>306</v>
      </c>
      <c r="D315" s="5" t="s">
        <v>285</v>
      </c>
      <c r="E315" s="5" t="s">
        <v>55</v>
      </c>
      <c r="F315" s="28">
        <f t="shared" ref="F315" si="59">F316</f>
        <v>194000</v>
      </c>
    </row>
    <row r="316" spans="1:6" ht="24" x14ac:dyDescent="0.2">
      <c r="A316" s="42" t="s">
        <v>64</v>
      </c>
      <c r="B316" s="4" t="s">
        <v>6</v>
      </c>
      <c r="C316" s="5" t="s">
        <v>306</v>
      </c>
      <c r="D316" s="5" t="s">
        <v>285</v>
      </c>
      <c r="E316" s="5" t="s">
        <v>56</v>
      </c>
      <c r="F316" s="29">
        <v>194000</v>
      </c>
    </row>
    <row r="317" spans="1:6" ht="24" x14ac:dyDescent="0.2">
      <c r="A317" s="30" t="s">
        <v>191</v>
      </c>
      <c r="B317" s="51" t="s">
        <v>6</v>
      </c>
      <c r="C317" s="52" t="s">
        <v>306</v>
      </c>
      <c r="D317" s="52" t="s">
        <v>192</v>
      </c>
      <c r="E317" s="5"/>
      <c r="F317" s="26">
        <f>F318</f>
        <v>429770.37</v>
      </c>
    </row>
    <row r="318" spans="1:6" ht="24" x14ac:dyDescent="0.2">
      <c r="A318" s="50" t="s">
        <v>193</v>
      </c>
      <c r="B318" s="51" t="s">
        <v>6</v>
      </c>
      <c r="C318" s="52" t="s">
        <v>306</v>
      </c>
      <c r="D318" s="52" t="s">
        <v>222</v>
      </c>
      <c r="E318" s="5"/>
      <c r="F318" s="26">
        <f>F319+F324</f>
        <v>429770.37</v>
      </c>
    </row>
    <row r="319" spans="1:6" x14ac:dyDescent="0.2">
      <c r="A319" s="14" t="s">
        <v>194</v>
      </c>
      <c r="B319" s="51" t="s">
        <v>6</v>
      </c>
      <c r="C319" s="52" t="s">
        <v>306</v>
      </c>
      <c r="D319" s="52" t="s">
        <v>286</v>
      </c>
      <c r="E319" s="5"/>
      <c r="F319" s="26">
        <f>F320+F322</f>
        <v>298000</v>
      </c>
    </row>
    <row r="320" spans="1:6" ht="24" x14ac:dyDescent="0.2">
      <c r="A320" s="42" t="s">
        <v>63</v>
      </c>
      <c r="B320" s="4" t="s">
        <v>6</v>
      </c>
      <c r="C320" s="5" t="s">
        <v>306</v>
      </c>
      <c r="D320" s="5" t="s">
        <v>286</v>
      </c>
      <c r="E320" s="5" t="s">
        <v>55</v>
      </c>
      <c r="F320" s="28">
        <f t="shared" ref="F320" si="60">F321</f>
        <v>163000</v>
      </c>
    </row>
    <row r="321" spans="1:6" ht="24" x14ac:dyDescent="0.2">
      <c r="A321" s="42" t="s">
        <v>64</v>
      </c>
      <c r="B321" s="4" t="s">
        <v>6</v>
      </c>
      <c r="C321" s="5" t="s">
        <v>306</v>
      </c>
      <c r="D321" s="5" t="s">
        <v>286</v>
      </c>
      <c r="E321" s="5" t="s">
        <v>56</v>
      </c>
      <c r="F321" s="29">
        <v>163000</v>
      </c>
    </row>
    <row r="322" spans="1:6" x14ac:dyDescent="0.2">
      <c r="A322" s="47" t="s">
        <v>99</v>
      </c>
      <c r="B322" s="5" t="s">
        <v>6</v>
      </c>
      <c r="C322" s="5" t="s">
        <v>306</v>
      </c>
      <c r="D322" s="5" t="s">
        <v>286</v>
      </c>
      <c r="E322" s="5" t="s">
        <v>98</v>
      </c>
      <c r="F322" s="28">
        <f t="shared" ref="F322" si="61">F323</f>
        <v>135000</v>
      </c>
    </row>
    <row r="323" spans="1:6" x14ac:dyDescent="0.2">
      <c r="A323" s="47" t="s">
        <v>100</v>
      </c>
      <c r="B323" s="5" t="s">
        <v>6</v>
      </c>
      <c r="C323" s="5" t="s">
        <v>306</v>
      </c>
      <c r="D323" s="5" t="s">
        <v>286</v>
      </c>
      <c r="E323" s="5" t="s">
        <v>97</v>
      </c>
      <c r="F323" s="29">
        <v>135000</v>
      </c>
    </row>
    <row r="324" spans="1:6" x14ac:dyDescent="0.2">
      <c r="A324" s="50" t="s">
        <v>204</v>
      </c>
      <c r="B324" s="51" t="s">
        <v>6</v>
      </c>
      <c r="C324" s="52" t="s">
        <v>306</v>
      </c>
      <c r="D324" s="52" t="s">
        <v>287</v>
      </c>
      <c r="E324" s="52"/>
      <c r="F324" s="26">
        <f t="shared" ref="F324:F325" si="62">F325</f>
        <v>131770.37</v>
      </c>
    </row>
    <row r="325" spans="1:6" ht="24" x14ac:dyDescent="0.2">
      <c r="A325" s="42" t="s">
        <v>63</v>
      </c>
      <c r="B325" s="4" t="s">
        <v>6</v>
      </c>
      <c r="C325" s="5" t="s">
        <v>306</v>
      </c>
      <c r="D325" s="5" t="s">
        <v>287</v>
      </c>
      <c r="E325" s="5" t="s">
        <v>56</v>
      </c>
      <c r="F325" s="28">
        <f t="shared" si="62"/>
        <v>131770.37</v>
      </c>
    </row>
    <row r="326" spans="1:6" ht="24" x14ac:dyDescent="0.2">
      <c r="A326" s="42" t="s">
        <v>64</v>
      </c>
      <c r="B326" s="4" t="s">
        <v>6</v>
      </c>
      <c r="C326" s="5" t="s">
        <v>306</v>
      </c>
      <c r="D326" s="5" t="s">
        <v>287</v>
      </c>
      <c r="E326" s="5" t="s">
        <v>338</v>
      </c>
      <c r="F326" s="29">
        <v>131770.37</v>
      </c>
    </row>
    <row r="327" spans="1:6" ht="36" x14ac:dyDescent="0.2">
      <c r="A327" s="30" t="s">
        <v>67</v>
      </c>
      <c r="B327" s="53" t="s">
        <v>6</v>
      </c>
      <c r="C327" s="51" t="s">
        <v>306</v>
      </c>
      <c r="D327" s="51" t="s">
        <v>134</v>
      </c>
      <c r="E327" s="52"/>
      <c r="F327" s="26">
        <f>F328</f>
        <v>153567</v>
      </c>
    </row>
    <row r="328" spans="1:6" ht="36" x14ac:dyDescent="0.2">
      <c r="A328" s="57" t="s">
        <v>133</v>
      </c>
      <c r="B328" s="53" t="s">
        <v>6</v>
      </c>
      <c r="C328" s="51" t="s">
        <v>306</v>
      </c>
      <c r="D328" s="51" t="s">
        <v>135</v>
      </c>
      <c r="E328" s="52"/>
      <c r="F328" s="26">
        <f>F329</f>
        <v>153567</v>
      </c>
    </row>
    <row r="329" spans="1:6" x14ac:dyDescent="0.2">
      <c r="A329" s="57" t="s">
        <v>307</v>
      </c>
      <c r="B329" s="53" t="s">
        <v>6</v>
      </c>
      <c r="C329" s="51" t="s">
        <v>306</v>
      </c>
      <c r="D329" s="51" t="s">
        <v>308</v>
      </c>
      <c r="E329" s="52"/>
      <c r="F329" s="26">
        <f>F330</f>
        <v>153567</v>
      </c>
    </row>
    <row r="330" spans="1:6" x14ac:dyDescent="0.2">
      <c r="A330" s="71" t="s">
        <v>99</v>
      </c>
      <c r="B330" s="27" t="s">
        <v>6</v>
      </c>
      <c r="C330" s="4" t="s">
        <v>306</v>
      </c>
      <c r="D330" s="4" t="s">
        <v>308</v>
      </c>
      <c r="E330" s="5" t="s">
        <v>98</v>
      </c>
      <c r="F330" s="28">
        <f>F331</f>
        <v>153567</v>
      </c>
    </row>
    <row r="331" spans="1:6" x14ac:dyDescent="0.2">
      <c r="A331" s="106" t="s">
        <v>310</v>
      </c>
      <c r="B331" s="27" t="s">
        <v>6</v>
      </c>
      <c r="C331" s="4" t="s">
        <v>306</v>
      </c>
      <c r="D331" s="4" t="s">
        <v>308</v>
      </c>
      <c r="E331" s="5" t="s">
        <v>309</v>
      </c>
      <c r="F331" s="29">
        <v>153567</v>
      </c>
    </row>
    <row r="332" spans="1:6" ht="24" x14ac:dyDescent="0.2">
      <c r="A332" s="30" t="s">
        <v>269</v>
      </c>
      <c r="B332" s="53" t="s">
        <v>6</v>
      </c>
      <c r="C332" s="52" t="s">
        <v>306</v>
      </c>
      <c r="D332" s="51" t="s">
        <v>170</v>
      </c>
      <c r="E332" s="51"/>
      <c r="F332" s="26">
        <f t="shared" ref="F332:F335" si="63">F333</f>
        <v>15000</v>
      </c>
    </row>
    <row r="333" spans="1:6" ht="24" x14ac:dyDescent="0.2">
      <c r="A333" s="50" t="s">
        <v>271</v>
      </c>
      <c r="B333" s="53" t="s">
        <v>6</v>
      </c>
      <c r="C333" s="52" t="s">
        <v>306</v>
      </c>
      <c r="D333" s="51" t="s">
        <v>273</v>
      </c>
      <c r="E333" s="51"/>
      <c r="F333" s="26">
        <f t="shared" si="63"/>
        <v>15000</v>
      </c>
    </row>
    <row r="334" spans="1:6" x14ac:dyDescent="0.2">
      <c r="A334" s="50" t="s">
        <v>280</v>
      </c>
      <c r="B334" s="53" t="s">
        <v>6</v>
      </c>
      <c r="C334" s="52" t="s">
        <v>306</v>
      </c>
      <c r="D334" s="51" t="s">
        <v>277</v>
      </c>
      <c r="E334" s="51"/>
      <c r="F334" s="26">
        <f t="shared" si="63"/>
        <v>15000</v>
      </c>
    </row>
    <row r="335" spans="1:6" x14ac:dyDescent="0.2">
      <c r="A335" s="71" t="s">
        <v>99</v>
      </c>
      <c r="B335" s="27" t="s">
        <v>6</v>
      </c>
      <c r="C335" s="5" t="s">
        <v>306</v>
      </c>
      <c r="D335" s="4" t="s">
        <v>277</v>
      </c>
      <c r="E335" s="5" t="s">
        <v>98</v>
      </c>
      <c r="F335" s="28">
        <f t="shared" si="63"/>
        <v>15000</v>
      </c>
    </row>
    <row r="336" spans="1:6" x14ac:dyDescent="0.2">
      <c r="A336" s="71" t="s">
        <v>100</v>
      </c>
      <c r="B336" s="27" t="s">
        <v>6</v>
      </c>
      <c r="C336" s="5" t="s">
        <v>306</v>
      </c>
      <c r="D336" s="4" t="s">
        <v>277</v>
      </c>
      <c r="E336" s="5" t="s">
        <v>97</v>
      </c>
      <c r="F336" s="29">
        <v>15000</v>
      </c>
    </row>
    <row r="337" spans="1:6" x14ac:dyDescent="0.2">
      <c r="A337" s="1" t="s">
        <v>44</v>
      </c>
      <c r="B337" s="2" t="s">
        <v>6</v>
      </c>
      <c r="C337" s="3" t="s">
        <v>45</v>
      </c>
      <c r="D337" s="9"/>
      <c r="E337" s="9"/>
      <c r="F337" s="25">
        <f t="shared" ref="F337:F339" si="64">F338</f>
        <v>5872642</v>
      </c>
    </row>
    <row r="338" spans="1:6" x14ac:dyDescent="0.2">
      <c r="A338" s="37" t="s">
        <v>95</v>
      </c>
      <c r="B338" s="12" t="s">
        <v>6</v>
      </c>
      <c r="C338" s="13" t="s">
        <v>46</v>
      </c>
      <c r="D338" s="8"/>
      <c r="E338" s="8"/>
      <c r="F338" s="32">
        <f t="shared" si="64"/>
        <v>5872642</v>
      </c>
    </row>
    <row r="339" spans="1:6" ht="36" x14ac:dyDescent="0.2">
      <c r="A339" s="30" t="s">
        <v>74</v>
      </c>
      <c r="B339" s="51" t="s">
        <v>6</v>
      </c>
      <c r="C339" s="52" t="s">
        <v>46</v>
      </c>
      <c r="D339" s="52" t="s">
        <v>198</v>
      </c>
      <c r="E339" s="5"/>
      <c r="F339" s="26">
        <f t="shared" si="64"/>
        <v>5872642</v>
      </c>
    </row>
    <row r="340" spans="1:6" ht="36" x14ac:dyDescent="0.2">
      <c r="A340" s="59" t="s">
        <v>263</v>
      </c>
      <c r="B340" s="51" t="s">
        <v>6</v>
      </c>
      <c r="C340" s="52" t="s">
        <v>46</v>
      </c>
      <c r="D340" s="52" t="s">
        <v>199</v>
      </c>
      <c r="E340" s="5"/>
      <c r="F340" s="26">
        <f>+F351+F348+F341</f>
        <v>5872642</v>
      </c>
    </row>
    <row r="341" spans="1:6" ht="24" x14ac:dyDescent="0.2">
      <c r="A341" s="49" t="s">
        <v>79</v>
      </c>
      <c r="B341" s="51" t="s">
        <v>6</v>
      </c>
      <c r="C341" s="52" t="s">
        <v>46</v>
      </c>
      <c r="D341" s="52" t="s">
        <v>202</v>
      </c>
      <c r="E341" s="52"/>
      <c r="F341" s="26">
        <f>F342+F344+F346</f>
        <v>4040642</v>
      </c>
    </row>
    <row r="342" spans="1:6" ht="48" x14ac:dyDescent="0.2">
      <c r="A342" s="6" t="s">
        <v>80</v>
      </c>
      <c r="B342" s="4" t="s">
        <v>6</v>
      </c>
      <c r="C342" s="5" t="s">
        <v>46</v>
      </c>
      <c r="D342" s="5" t="s">
        <v>202</v>
      </c>
      <c r="E342" s="5" t="s">
        <v>52</v>
      </c>
      <c r="F342" s="28">
        <f>F343</f>
        <v>3342642</v>
      </c>
    </row>
    <row r="343" spans="1:6" x14ac:dyDescent="0.2">
      <c r="A343" s="6" t="s">
        <v>81</v>
      </c>
      <c r="B343" s="4" t="s">
        <v>6</v>
      </c>
      <c r="C343" s="5" t="s">
        <v>46</v>
      </c>
      <c r="D343" s="5" t="s">
        <v>202</v>
      </c>
      <c r="E343" s="5" t="s">
        <v>82</v>
      </c>
      <c r="F343" s="29">
        <v>3342642</v>
      </c>
    </row>
    <row r="344" spans="1:6" ht="24" x14ac:dyDescent="0.2">
      <c r="A344" s="42" t="s">
        <v>63</v>
      </c>
      <c r="B344" s="4" t="s">
        <v>6</v>
      </c>
      <c r="C344" s="5" t="s">
        <v>46</v>
      </c>
      <c r="D344" s="5" t="s">
        <v>202</v>
      </c>
      <c r="E344" s="5" t="s">
        <v>55</v>
      </c>
      <c r="F344" s="60">
        <f>F345</f>
        <v>689483.07</v>
      </c>
    </row>
    <row r="345" spans="1:6" ht="24" x14ac:dyDescent="0.2">
      <c r="A345" s="42" t="s">
        <v>64</v>
      </c>
      <c r="B345" s="4" t="s">
        <v>6</v>
      </c>
      <c r="C345" s="5" t="s">
        <v>46</v>
      </c>
      <c r="D345" s="5" t="s">
        <v>202</v>
      </c>
      <c r="E345" s="5" t="s">
        <v>56</v>
      </c>
      <c r="F345" s="29">
        <v>689483.07</v>
      </c>
    </row>
    <row r="346" spans="1:6" x14ac:dyDescent="0.2">
      <c r="A346" s="42" t="s">
        <v>47</v>
      </c>
      <c r="B346" s="4" t="s">
        <v>6</v>
      </c>
      <c r="C346" s="5" t="s">
        <v>46</v>
      </c>
      <c r="D346" s="5" t="s">
        <v>202</v>
      </c>
      <c r="E346" s="5">
        <v>800</v>
      </c>
      <c r="F346" s="60">
        <f>F347</f>
        <v>8516.93</v>
      </c>
    </row>
    <row r="347" spans="1:6" x14ac:dyDescent="0.2">
      <c r="A347" s="42" t="s">
        <v>65</v>
      </c>
      <c r="B347" s="4" t="s">
        <v>6</v>
      </c>
      <c r="C347" s="5" t="s">
        <v>46</v>
      </c>
      <c r="D347" s="5" t="s">
        <v>202</v>
      </c>
      <c r="E347" s="5" t="s">
        <v>58</v>
      </c>
      <c r="F347" s="29">
        <v>8516.93</v>
      </c>
    </row>
    <row r="348" spans="1:6" s="21" customFormat="1" x14ac:dyDescent="0.2">
      <c r="A348" s="50" t="s">
        <v>265</v>
      </c>
      <c r="B348" s="51" t="s">
        <v>6</v>
      </c>
      <c r="C348" s="52" t="s">
        <v>46</v>
      </c>
      <c r="D348" s="52" t="s">
        <v>264</v>
      </c>
      <c r="E348" s="52"/>
      <c r="F348" s="26">
        <f>F349</f>
        <v>407000</v>
      </c>
    </row>
    <row r="349" spans="1:6" ht="24" x14ac:dyDescent="0.2">
      <c r="A349" s="42" t="s">
        <v>63</v>
      </c>
      <c r="B349" s="4" t="s">
        <v>6</v>
      </c>
      <c r="C349" s="5" t="s">
        <v>46</v>
      </c>
      <c r="D349" s="5" t="s">
        <v>264</v>
      </c>
      <c r="E349" s="5" t="s">
        <v>55</v>
      </c>
      <c r="F349" s="28">
        <f t="shared" ref="F349:F352" si="65">F350</f>
        <v>407000</v>
      </c>
    </row>
    <row r="350" spans="1:6" ht="24" x14ac:dyDescent="0.2">
      <c r="A350" s="42" t="s">
        <v>64</v>
      </c>
      <c r="B350" s="4" t="s">
        <v>6</v>
      </c>
      <c r="C350" s="5" t="s">
        <v>46</v>
      </c>
      <c r="D350" s="5" t="s">
        <v>264</v>
      </c>
      <c r="E350" s="5" t="s">
        <v>56</v>
      </c>
      <c r="F350" s="29">
        <v>407000</v>
      </c>
    </row>
    <row r="351" spans="1:6" ht="24" x14ac:dyDescent="0.2">
      <c r="A351" s="49" t="s">
        <v>226</v>
      </c>
      <c r="B351" s="51" t="s">
        <v>6</v>
      </c>
      <c r="C351" s="52" t="s">
        <v>46</v>
      </c>
      <c r="D351" s="52" t="s">
        <v>201</v>
      </c>
      <c r="E351" s="5"/>
      <c r="F351" s="26">
        <f t="shared" si="65"/>
        <v>1425000</v>
      </c>
    </row>
    <row r="352" spans="1:6" ht="24" x14ac:dyDescent="0.2">
      <c r="A352" s="42" t="s">
        <v>63</v>
      </c>
      <c r="B352" s="4" t="s">
        <v>6</v>
      </c>
      <c r="C352" s="5" t="s">
        <v>46</v>
      </c>
      <c r="D352" s="5" t="s">
        <v>201</v>
      </c>
      <c r="E352" s="5" t="s">
        <v>55</v>
      </c>
      <c r="F352" s="28">
        <f t="shared" si="65"/>
        <v>1425000</v>
      </c>
    </row>
    <row r="353" spans="1:6" ht="24" x14ac:dyDescent="0.2">
      <c r="A353" s="42" t="s">
        <v>64</v>
      </c>
      <c r="B353" s="4" t="s">
        <v>6</v>
      </c>
      <c r="C353" s="5" t="s">
        <v>46</v>
      </c>
      <c r="D353" s="5" t="s">
        <v>201</v>
      </c>
      <c r="E353" s="5" t="s">
        <v>56</v>
      </c>
      <c r="F353" s="29">
        <v>1425000</v>
      </c>
    </row>
    <row r="479" s="33" customFormat="1" x14ac:dyDescent="0.2"/>
    <row r="482" s="33" customFormat="1" x14ac:dyDescent="0.2"/>
  </sheetData>
  <mergeCells count="3">
    <mergeCell ref="B2:E2"/>
    <mergeCell ref="C6:E6"/>
    <mergeCell ref="A9:F9"/>
  </mergeCells>
  <pageMargins left="0.98425196850393704" right="0.51181102362204722" top="0.78740157480314965" bottom="0.78740157480314965" header="0.31496062992125984" footer="0.31496062992125984"/>
  <pageSetup paperSize="9" scale="86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4"/>
  <sheetViews>
    <sheetView zoomScale="110" zoomScaleNormal="110" workbookViewId="0">
      <selection activeCell="A5" sqref="A5"/>
    </sheetView>
  </sheetViews>
  <sheetFormatPr defaultRowHeight="12" x14ac:dyDescent="0.2"/>
  <cols>
    <col min="1" max="1" width="49" style="19" customWidth="1"/>
    <col min="2" max="2" width="8.5703125" style="19" customWidth="1"/>
    <col min="3" max="3" width="11.140625" style="19" customWidth="1"/>
    <col min="4" max="4" width="7.140625" style="19" customWidth="1"/>
    <col min="5" max="5" width="13.42578125" style="19" customWidth="1"/>
    <col min="6" max="6" width="9.140625" style="19"/>
    <col min="7" max="9" width="10.85546875" style="19" bestFit="1" customWidth="1"/>
    <col min="10" max="243" width="9.140625" style="19"/>
    <col min="244" max="244" width="37.7109375" style="19" customWidth="1"/>
    <col min="245" max="245" width="7.5703125" style="19" customWidth="1"/>
    <col min="246" max="247" width="9" style="19" customWidth="1"/>
    <col min="248" max="248" width="6.42578125" style="19" customWidth="1"/>
    <col min="249" max="249" width="9.28515625" style="19" customWidth="1"/>
    <col min="250" max="250" width="11" style="19" customWidth="1"/>
    <col min="251" max="251" width="9.85546875" style="19" customWidth="1"/>
    <col min="252" max="254" width="0" style="19" hidden="1" customWidth="1"/>
    <col min="255" max="261" width="9.140625" style="19" customWidth="1"/>
    <col min="262" max="499" width="9.140625" style="19"/>
    <col min="500" max="500" width="37.7109375" style="19" customWidth="1"/>
    <col min="501" max="501" width="7.5703125" style="19" customWidth="1"/>
    <col min="502" max="503" width="9" style="19" customWidth="1"/>
    <col min="504" max="504" width="6.42578125" style="19" customWidth="1"/>
    <col min="505" max="505" width="9.28515625" style="19" customWidth="1"/>
    <col min="506" max="506" width="11" style="19" customWidth="1"/>
    <col min="507" max="507" width="9.85546875" style="19" customWidth="1"/>
    <col min="508" max="510" width="0" style="19" hidden="1" customWidth="1"/>
    <col min="511" max="517" width="9.140625" style="19" customWidth="1"/>
    <col min="518" max="755" width="9.140625" style="19"/>
    <col min="756" max="756" width="37.7109375" style="19" customWidth="1"/>
    <col min="757" max="757" width="7.5703125" style="19" customWidth="1"/>
    <col min="758" max="759" width="9" style="19" customWidth="1"/>
    <col min="760" max="760" width="6.42578125" style="19" customWidth="1"/>
    <col min="761" max="761" width="9.28515625" style="19" customWidth="1"/>
    <col min="762" max="762" width="11" style="19" customWidth="1"/>
    <col min="763" max="763" width="9.85546875" style="19" customWidth="1"/>
    <col min="764" max="766" width="0" style="19" hidden="1" customWidth="1"/>
    <col min="767" max="773" width="9.140625" style="19" customWidth="1"/>
    <col min="774" max="1011" width="9.140625" style="19"/>
    <col min="1012" max="1012" width="37.7109375" style="19" customWidth="1"/>
    <col min="1013" max="1013" width="7.5703125" style="19" customWidth="1"/>
    <col min="1014" max="1015" width="9" style="19" customWidth="1"/>
    <col min="1016" max="1016" width="6.42578125" style="19" customWidth="1"/>
    <col min="1017" max="1017" width="9.28515625" style="19" customWidth="1"/>
    <col min="1018" max="1018" width="11" style="19" customWidth="1"/>
    <col min="1019" max="1019" width="9.85546875" style="19" customWidth="1"/>
    <col min="1020" max="1022" width="0" style="19" hidden="1" customWidth="1"/>
    <col min="1023" max="1029" width="9.140625" style="19" customWidth="1"/>
    <col min="1030" max="1267" width="9.140625" style="19"/>
    <col min="1268" max="1268" width="37.7109375" style="19" customWidth="1"/>
    <col min="1269" max="1269" width="7.5703125" style="19" customWidth="1"/>
    <col min="1270" max="1271" width="9" style="19" customWidth="1"/>
    <col min="1272" max="1272" width="6.42578125" style="19" customWidth="1"/>
    <col min="1273" max="1273" width="9.28515625" style="19" customWidth="1"/>
    <col min="1274" max="1274" width="11" style="19" customWidth="1"/>
    <col min="1275" max="1275" width="9.85546875" style="19" customWidth="1"/>
    <col min="1276" max="1278" width="0" style="19" hidden="1" customWidth="1"/>
    <col min="1279" max="1285" width="9.140625" style="19" customWidth="1"/>
    <col min="1286" max="1523" width="9.140625" style="19"/>
    <col min="1524" max="1524" width="37.7109375" style="19" customWidth="1"/>
    <col min="1525" max="1525" width="7.5703125" style="19" customWidth="1"/>
    <col min="1526" max="1527" width="9" style="19" customWidth="1"/>
    <col min="1528" max="1528" width="6.42578125" style="19" customWidth="1"/>
    <col min="1529" max="1529" width="9.28515625" style="19" customWidth="1"/>
    <col min="1530" max="1530" width="11" style="19" customWidth="1"/>
    <col min="1531" max="1531" width="9.85546875" style="19" customWidth="1"/>
    <col min="1532" max="1534" width="0" style="19" hidden="1" customWidth="1"/>
    <col min="1535" max="1541" width="9.140625" style="19" customWidth="1"/>
    <col min="1542" max="1779" width="9.140625" style="19"/>
    <col min="1780" max="1780" width="37.7109375" style="19" customWidth="1"/>
    <col min="1781" max="1781" width="7.5703125" style="19" customWidth="1"/>
    <col min="1782" max="1783" width="9" style="19" customWidth="1"/>
    <col min="1784" max="1784" width="6.42578125" style="19" customWidth="1"/>
    <col min="1785" max="1785" width="9.28515625" style="19" customWidth="1"/>
    <col min="1786" max="1786" width="11" style="19" customWidth="1"/>
    <col min="1787" max="1787" width="9.85546875" style="19" customWidth="1"/>
    <col min="1788" max="1790" width="0" style="19" hidden="1" customWidth="1"/>
    <col min="1791" max="1797" width="9.140625" style="19" customWidth="1"/>
    <col min="1798" max="2035" width="9.140625" style="19"/>
    <col min="2036" max="2036" width="37.7109375" style="19" customWidth="1"/>
    <col min="2037" max="2037" width="7.5703125" style="19" customWidth="1"/>
    <col min="2038" max="2039" width="9" style="19" customWidth="1"/>
    <col min="2040" max="2040" width="6.42578125" style="19" customWidth="1"/>
    <col min="2041" max="2041" width="9.28515625" style="19" customWidth="1"/>
    <col min="2042" max="2042" width="11" style="19" customWidth="1"/>
    <col min="2043" max="2043" width="9.85546875" style="19" customWidth="1"/>
    <col min="2044" max="2046" width="0" style="19" hidden="1" customWidth="1"/>
    <col min="2047" max="2053" width="9.140625" style="19" customWidth="1"/>
    <col min="2054" max="2291" width="9.140625" style="19"/>
    <col min="2292" max="2292" width="37.7109375" style="19" customWidth="1"/>
    <col min="2293" max="2293" width="7.5703125" style="19" customWidth="1"/>
    <col min="2294" max="2295" width="9" style="19" customWidth="1"/>
    <col min="2296" max="2296" width="6.42578125" style="19" customWidth="1"/>
    <col min="2297" max="2297" width="9.28515625" style="19" customWidth="1"/>
    <col min="2298" max="2298" width="11" style="19" customWidth="1"/>
    <col min="2299" max="2299" width="9.85546875" style="19" customWidth="1"/>
    <col min="2300" max="2302" width="0" style="19" hidden="1" customWidth="1"/>
    <col min="2303" max="2309" width="9.140625" style="19" customWidth="1"/>
    <col min="2310" max="2547" width="9.140625" style="19"/>
    <col min="2548" max="2548" width="37.7109375" style="19" customWidth="1"/>
    <col min="2549" max="2549" width="7.5703125" style="19" customWidth="1"/>
    <col min="2550" max="2551" width="9" style="19" customWidth="1"/>
    <col min="2552" max="2552" width="6.42578125" style="19" customWidth="1"/>
    <col min="2553" max="2553" width="9.28515625" style="19" customWidth="1"/>
    <col min="2554" max="2554" width="11" style="19" customWidth="1"/>
    <col min="2555" max="2555" width="9.85546875" style="19" customWidth="1"/>
    <col min="2556" max="2558" width="0" style="19" hidden="1" customWidth="1"/>
    <col min="2559" max="2565" width="9.140625" style="19" customWidth="1"/>
    <col min="2566" max="2803" width="9.140625" style="19"/>
    <col min="2804" max="2804" width="37.7109375" style="19" customWidth="1"/>
    <col min="2805" max="2805" width="7.5703125" style="19" customWidth="1"/>
    <col min="2806" max="2807" width="9" style="19" customWidth="1"/>
    <col min="2808" max="2808" width="6.42578125" style="19" customWidth="1"/>
    <col min="2809" max="2809" width="9.28515625" style="19" customWidth="1"/>
    <col min="2810" max="2810" width="11" style="19" customWidth="1"/>
    <col min="2811" max="2811" width="9.85546875" style="19" customWidth="1"/>
    <col min="2812" max="2814" width="0" style="19" hidden="1" customWidth="1"/>
    <col min="2815" max="2821" width="9.140625" style="19" customWidth="1"/>
    <col min="2822" max="3059" width="9.140625" style="19"/>
    <col min="3060" max="3060" width="37.7109375" style="19" customWidth="1"/>
    <col min="3061" max="3061" width="7.5703125" style="19" customWidth="1"/>
    <col min="3062" max="3063" width="9" style="19" customWidth="1"/>
    <col min="3064" max="3064" width="6.42578125" style="19" customWidth="1"/>
    <col min="3065" max="3065" width="9.28515625" style="19" customWidth="1"/>
    <col min="3066" max="3066" width="11" style="19" customWidth="1"/>
    <col min="3067" max="3067" width="9.85546875" style="19" customWidth="1"/>
    <col min="3068" max="3070" width="0" style="19" hidden="1" customWidth="1"/>
    <col min="3071" max="3077" width="9.140625" style="19" customWidth="1"/>
    <col min="3078" max="3315" width="9.140625" style="19"/>
    <col min="3316" max="3316" width="37.7109375" style="19" customWidth="1"/>
    <col min="3317" max="3317" width="7.5703125" style="19" customWidth="1"/>
    <col min="3318" max="3319" width="9" style="19" customWidth="1"/>
    <col min="3320" max="3320" width="6.42578125" style="19" customWidth="1"/>
    <col min="3321" max="3321" width="9.28515625" style="19" customWidth="1"/>
    <col min="3322" max="3322" width="11" style="19" customWidth="1"/>
    <col min="3323" max="3323" width="9.85546875" style="19" customWidth="1"/>
    <col min="3324" max="3326" width="0" style="19" hidden="1" customWidth="1"/>
    <col min="3327" max="3333" width="9.140625" style="19" customWidth="1"/>
    <col min="3334" max="3571" width="9.140625" style="19"/>
    <col min="3572" max="3572" width="37.7109375" style="19" customWidth="1"/>
    <col min="3573" max="3573" width="7.5703125" style="19" customWidth="1"/>
    <col min="3574" max="3575" width="9" style="19" customWidth="1"/>
    <col min="3576" max="3576" width="6.42578125" style="19" customWidth="1"/>
    <col min="3577" max="3577" width="9.28515625" style="19" customWidth="1"/>
    <col min="3578" max="3578" width="11" style="19" customWidth="1"/>
    <col min="3579" max="3579" width="9.85546875" style="19" customWidth="1"/>
    <col min="3580" max="3582" width="0" style="19" hidden="1" customWidth="1"/>
    <col min="3583" max="3589" width="9.140625" style="19" customWidth="1"/>
    <col min="3590" max="3827" width="9.140625" style="19"/>
    <col min="3828" max="3828" width="37.7109375" style="19" customWidth="1"/>
    <col min="3829" max="3829" width="7.5703125" style="19" customWidth="1"/>
    <col min="3830" max="3831" width="9" style="19" customWidth="1"/>
    <col min="3832" max="3832" width="6.42578125" style="19" customWidth="1"/>
    <col min="3833" max="3833" width="9.28515625" style="19" customWidth="1"/>
    <col min="3834" max="3834" width="11" style="19" customWidth="1"/>
    <col min="3835" max="3835" width="9.85546875" style="19" customWidth="1"/>
    <col min="3836" max="3838" width="0" style="19" hidden="1" customWidth="1"/>
    <col min="3839" max="3845" width="9.140625" style="19" customWidth="1"/>
    <col min="3846" max="4083" width="9.140625" style="19"/>
    <col min="4084" max="4084" width="37.7109375" style="19" customWidth="1"/>
    <col min="4085" max="4085" width="7.5703125" style="19" customWidth="1"/>
    <col min="4086" max="4087" width="9" style="19" customWidth="1"/>
    <col min="4088" max="4088" width="6.42578125" style="19" customWidth="1"/>
    <col min="4089" max="4089" width="9.28515625" style="19" customWidth="1"/>
    <col min="4090" max="4090" width="11" style="19" customWidth="1"/>
    <col min="4091" max="4091" width="9.85546875" style="19" customWidth="1"/>
    <col min="4092" max="4094" width="0" style="19" hidden="1" customWidth="1"/>
    <col min="4095" max="4101" width="9.140625" style="19" customWidth="1"/>
    <col min="4102" max="4339" width="9.140625" style="19"/>
    <col min="4340" max="4340" width="37.7109375" style="19" customWidth="1"/>
    <col min="4341" max="4341" width="7.5703125" style="19" customWidth="1"/>
    <col min="4342" max="4343" width="9" style="19" customWidth="1"/>
    <col min="4344" max="4344" width="6.42578125" style="19" customWidth="1"/>
    <col min="4345" max="4345" width="9.28515625" style="19" customWidth="1"/>
    <col min="4346" max="4346" width="11" style="19" customWidth="1"/>
    <col min="4347" max="4347" width="9.85546875" style="19" customWidth="1"/>
    <col min="4348" max="4350" width="0" style="19" hidden="1" customWidth="1"/>
    <col min="4351" max="4357" width="9.140625" style="19" customWidth="1"/>
    <col min="4358" max="4595" width="9.140625" style="19"/>
    <col min="4596" max="4596" width="37.7109375" style="19" customWidth="1"/>
    <col min="4597" max="4597" width="7.5703125" style="19" customWidth="1"/>
    <col min="4598" max="4599" width="9" style="19" customWidth="1"/>
    <col min="4600" max="4600" width="6.42578125" style="19" customWidth="1"/>
    <col min="4601" max="4601" width="9.28515625" style="19" customWidth="1"/>
    <col min="4602" max="4602" width="11" style="19" customWidth="1"/>
    <col min="4603" max="4603" width="9.85546875" style="19" customWidth="1"/>
    <col min="4604" max="4606" width="0" style="19" hidden="1" customWidth="1"/>
    <col min="4607" max="4613" width="9.140625" style="19" customWidth="1"/>
    <col min="4614" max="4851" width="9.140625" style="19"/>
    <col min="4852" max="4852" width="37.7109375" style="19" customWidth="1"/>
    <col min="4853" max="4853" width="7.5703125" style="19" customWidth="1"/>
    <col min="4854" max="4855" width="9" style="19" customWidth="1"/>
    <col min="4856" max="4856" width="6.42578125" style="19" customWidth="1"/>
    <col min="4857" max="4857" width="9.28515625" style="19" customWidth="1"/>
    <col min="4858" max="4858" width="11" style="19" customWidth="1"/>
    <col min="4859" max="4859" width="9.85546875" style="19" customWidth="1"/>
    <col min="4860" max="4862" width="0" style="19" hidden="1" customWidth="1"/>
    <col min="4863" max="4869" width="9.140625" style="19" customWidth="1"/>
    <col min="4870" max="5107" width="9.140625" style="19"/>
    <col min="5108" max="5108" width="37.7109375" style="19" customWidth="1"/>
    <col min="5109" max="5109" width="7.5703125" style="19" customWidth="1"/>
    <col min="5110" max="5111" width="9" style="19" customWidth="1"/>
    <col min="5112" max="5112" width="6.42578125" style="19" customWidth="1"/>
    <col min="5113" max="5113" width="9.28515625" style="19" customWidth="1"/>
    <col min="5114" max="5114" width="11" style="19" customWidth="1"/>
    <col min="5115" max="5115" width="9.85546875" style="19" customWidth="1"/>
    <col min="5116" max="5118" width="0" style="19" hidden="1" customWidth="1"/>
    <col min="5119" max="5125" width="9.140625" style="19" customWidth="1"/>
    <col min="5126" max="5363" width="9.140625" style="19"/>
    <col min="5364" max="5364" width="37.7109375" style="19" customWidth="1"/>
    <col min="5365" max="5365" width="7.5703125" style="19" customWidth="1"/>
    <col min="5366" max="5367" width="9" style="19" customWidth="1"/>
    <col min="5368" max="5368" width="6.42578125" style="19" customWidth="1"/>
    <col min="5369" max="5369" width="9.28515625" style="19" customWidth="1"/>
    <col min="5370" max="5370" width="11" style="19" customWidth="1"/>
    <col min="5371" max="5371" width="9.85546875" style="19" customWidth="1"/>
    <col min="5372" max="5374" width="0" style="19" hidden="1" customWidth="1"/>
    <col min="5375" max="5381" width="9.140625" style="19" customWidth="1"/>
    <col min="5382" max="5619" width="9.140625" style="19"/>
    <col min="5620" max="5620" width="37.7109375" style="19" customWidth="1"/>
    <col min="5621" max="5621" width="7.5703125" style="19" customWidth="1"/>
    <col min="5622" max="5623" width="9" style="19" customWidth="1"/>
    <col min="5624" max="5624" width="6.42578125" style="19" customWidth="1"/>
    <col min="5625" max="5625" width="9.28515625" style="19" customWidth="1"/>
    <col min="5626" max="5626" width="11" style="19" customWidth="1"/>
    <col min="5627" max="5627" width="9.85546875" style="19" customWidth="1"/>
    <col min="5628" max="5630" width="0" style="19" hidden="1" customWidth="1"/>
    <col min="5631" max="5637" width="9.140625" style="19" customWidth="1"/>
    <col min="5638" max="5875" width="9.140625" style="19"/>
    <col min="5876" max="5876" width="37.7109375" style="19" customWidth="1"/>
    <col min="5877" max="5877" width="7.5703125" style="19" customWidth="1"/>
    <col min="5878" max="5879" width="9" style="19" customWidth="1"/>
    <col min="5880" max="5880" width="6.42578125" style="19" customWidth="1"/>
    <col min="5881" max="5881" width="9.28515625" style="19" customWidth="1"/>
    <col min="5882" max="5882" width="11" style="19" customWidth="1"/>
    <col min="5883" max="5883" width="9.85546875" style="19" customWidth="1"/>
    <col min="5884" max="5886" width="0" style="19" hidden="1" customWidth="1"/>
    <col min="5887" max="5893" width="9.140625" style="19" customWidth="1"/>
    <col min="5894" max="6131" width="9.140625" style="19"/>
    <col min="6132" max="6132" width="37.7109375" style="19" customWidth="1"/>
    <col min="6133" max="6133" width="7.5703125" style="19" customWidth="1"/>
    <col min="6134" max="6135" width="9" style="19" customWidth="1"/>
    <col min="6136" max="6136" width="6.42578125" style="19" customWidth="1"/>
    <col min="6137" max="6137" width="9.28515625" style="19" customWidth="1"/>
    <col min="6138" max="6138" width="11" style="19" customWidth="1"/>
    <col min="6139" max="6139" width="9.85546875" style="19" customWidth="1"/>
    <col min="6140" max="6142" width="0" style="19" hidden="1" customWidth="1"/>
    <col min="6143" max="6149" width="9.140625" style="19" customWidth="1"/>
    <col min="6150" max="6387" width="9.140625" style="19"/>
    <col min="6388" max="6388" width="37.7109375" style="19" customWidth="1"/>
    <col min="6389" max="6389" width="7.5703125" style="19" customWidth="1"/>
    <col min="6390" max="6391" width="9" style="19" customWidth="1"/>
    <col min="6392" max="6392" width="6.42578125" style="19" customWidth="1"/>
    <col min="6393" max="6393" width="9.28515625" style="19" customWidth="1"/>
    <col min="6394" max="6394" width="11" style="19" customWidth="1"/>
    <col min="6395" max="6395" width="9.85546875" style="19" customWidth="1"/>
    <col min="6396" max="6398" width="0" style="19" hidden="1" customWidth="1"/>
    <col min="6399" max="6405" width="9.140625" style="19" customWidth="1"/>
    <col min="6406" max="6643" width="9.140625" style="19"/>
    <col min="6644" max="6644" width="37.7109375" style="19" customWidth="1"/>
    <col min="6645" max="6645" width="7.5703125" style="19" customWidth="1"/>
    <col min="6646" max="6647" width="9" style="19" customWidth="1"/>
    <col min="6648" max="6648" width="6.42578125" style="19" customWidth="1"/>
    <col min="6649" max="6649" width="9.28515625" style="19" customWidth="1"/>
    <col min="6650" max="6650" width="11" style="19" customWidth="1"/>
    <col min="6651" max="6651" width="9.85546875" style="19" customWidth="1"/>
    <col min="6652" max="6654" width="0" style="19" hidden="1" customWidth="1"/>
    <col min="6655" max="6661" width="9.140625" style="19" customWidth="1"/>
    <col min="6662" max="6899" width="9.140625" style="19"/>
    <col min="6900" max="6900" width="37.7109375" style="19" customWidth="1"/>
    <col min="6901" max="6901" width="7.5703125" style="19" customWidth="1"/>
    <col min="6902" max="6903" width="9" style="19" customWidth="1"/>
    <col min="6904" max="6904" width="6.42578125" style="19" customWidth="1"/>
    <col min="6905" max="6905" width="9.28515625" style="19" customWidth="1"/>
    <col min="6906" max="6906" width="11" style="19" customWidth="1"/>
    <col min="6907" max="6907" width="9.85546875" style="19" customWidth="1"/>
    <col min="6908" max="6910" width="0" style="19" hidden="1" customWidth="1"/>
    <col min="6911" max="6917" width="9.140625" style="19" customWidth="1"/>
    <col min="6918" max="7155" width="9.140625" style="19"/>
    <col min="7156" max="7156" width="37.7109375" style="19" customWidth="1"/>
    <col min="7157" max="7157" width="7.5703125" style="19" customWidth="1"/>
    <col min="7158" max="7159" width="9" style="19" customWidth="1"/>
    <col min="7160" max="7160" width="6.42578125" style="19" customWidth="1"/>
    <col min="7161" max="7161" width="9.28515625" style="19" customWidth="1"/>
    <col min="7162" max="7162" width="11" style="19" customWidth="1"/>
    <col min="7163" max="7163" width="9.85546875" style="19" customWidth="1"/>
    <col min="7164" max="7166" width="0" style="19" hidden="1" customWidth="1"/>
    <col min="7167" max="7173" width="9.140625" style="19" customWidth="1"/>
    <col min="7174" max="7411" width="9.140625" style="19"/>
    <col min="7412" max="7412" width="37.7109375" style="19" customWidth="1"/>
    <col min="7413" max="7413" width="7.5703125" style="19" customWidth="1"/>
    <col min="7414" max="7415" width="9" style="19" customWidth="1"/>
    <col min="7416" max="7416" width="6.42578125" style="19" customWidth="1"/>
    <col min="7417" max="7417" width="9.28515625" style="19" customWidth="1"/>
    <col min="7418" max="7418" width="11" style="19" customWidth="1"/>
    <col min="7419" max="7419" width="9.85546875" style="19" customWidth="1"/>
    <col min="7420" max="7422" width="0" style="19" hidden="1" customWidth="1"/>
    <col min="7423" max="7429" width="9.140625" style="19" customWidth="1"/>
    <col min="7430" max="7667" width="9.140625" style="19"/>
    <col min="7668" max="7668" width="37.7109375" style="19" customWidth="1"/>
    <col min="7669" max="7669" width="7.5703125" style="19" customWidth="1"/>
    <col min="7670" max="7671" width="9" style="19" customWidth="1"/>
    <col min="7672" max="7672" width="6.42578125" style="19" customWidth="1"/>
    <col min="7673" max="7673" width="9.28515625" style="19" customWidth="1"/>
    <col min="7674" max="7674" width="11" style="19" customWidth="1"/>
    <col min="7675" max="7675" width="9.85546875" style="19" customWidth="1"/>
    <col min="7676" max="7678" width="0" style="19" hidden="1" customWidth="1"/>
    <col min="7679" max="7685" width="9.140625" style="19" customWidth="1"/>
    <col min="7686" max="7923" width="9.140625" style="19"/>
    <col min="7924" max="7924" width="37.7109375" style="19" customWidth="1"/>
    <col min="7925" max="7925" width="7.5703125" style="19" customWidth="1"/>
    <col min="7926" max="7927" width="9" style="19" customWidth="1"/>
    <col min="7928" max="7928" width="6.42578125" style="19" customWidth="1"/>
    <col min="7929" max="7929" width="9.28515625" style="19" customWidth="1"/>
    <col min="7930" max="7930" width="11" style="19" customWidth="1"/>
    <col min="7931" max="7931" width="9.85546875" style="19" customWidth="1"/>
    <col min="7932" max="7934" width="0" style="19" hidden="1" customWidth="1"/>
    <col min="7935" max="7941" width="9.140625" style="19" customWidth="1"/>
    <col min="7942" max="8179" width="9.140625" style="19"/>
    <col min="8180" max="8180" width="37.7109375" style="19" customWidth="1"/>
    <col min="8181" max="8181" width="7.5703125" style="19" customWidth="1"/>
    <col min="8182" max="8183" width="9" style="19" customWidth="1"/>
    <col min="8184" max="8184" width="6.42578125" style="19" customWidth="1"/>
    <col min="8185" max="8185" width="9.28515625" style="19" customWidth="1"/>
    <col min="8186" max="8186" width="11" style="19" customWidth="1"/>
    <col min="8187" max="8187" width="9.85546875" style="19" customWidth="1"/>
    <col min="8188" max="8190" width="0" style="19" hidden="1" customWidth="1"/>
    <col min="8191" max="8197" width="9.140625" style="19" customWidth="1"/>
    <col min="8198" max="8435" width="9.140625" style="19"/>
    <col min="8436" max="8436" width="37.7109375" style="19" customWidth="1"/>
    <col min="8437" max="8437" width="7.5703125" style="19" customWidth="1"/>
    <col min="8438" max="8439" width="9" style="19" customWidth="1"/>
    <col min="8440" max="8440" width="6.42578125" style="19" customWidth="1"/>
    <col min="8441" max="8441" width="9.28515625" style="19" customWidth="1"/>
    <col min="8442" max="8442" width="11" style="19" customWidth="1"/>
    <col min="8443" max="8443" width="9.85546875" style="19" customWidth="1"/>
    <col min="8444" max="8446" width="0" style="19" hidden="1" customWidth="1"/>
    <col min="8447" max="8453" width="9.140625" style="19" customWidth="1"/>
    <col min="8454" max="8691" width="9.140625" style="19"/>
    <col min="8692" max="8692" width="37.7109375" style="19" customWidth="1"/>
    <col min="8693" max="8693" width="7.5703125" style="19" customWidth="1"/>
    <col min="8694" max="8695" width="9" style="19" customWidth="1"/>
    <col min="8696" max="8696" width="6.42578125" style="19" customWidth="1"/>
    <col min="8697" max="8697" width="9.28515625" style="19" customWidth="1"/>
    <col min="8698" max="8698" width="11" style="19" customWidth="1"/>
    <col min="8699" max="8699" width="9.85546875" style="19" customWidth="1"/>
    <col min="8700" max="8702" width="0" style="19" hidden="1" customWidth="1"/>
    <col min="8703" max="8709" width="9.140625" style="19" customWidth="1"/>
    <col min="8710" max="8947" width="9.140625" style="19"/>
    <col min="8948" max="8948" width="37.7109375" style="19" customWidth="1"/>
    <col min="8949" max="8949" width="7.5703125" style="19" customWidth="1"/>
    <col min="8950" max="8951" width="9" style="19" customWidth="1"/>
    <col min="8952" max="8952" width="6.42578125" style="19" customWidth="1"/>
    <col min="8953" max="8953" width="9.28515625" style="19" customWidth="1"/>
    <col min="8954" max="8954" width="11" style="19" customWidth="1"/>
    <col min="8955" max="8955" width="9.85546875" style="19" customWidth="1"/>
    <col min="8956" max="8958" width="0" style="19" hidden="1" customWidth="1"/>
    <col min="8959" max="8965" width="9.140625" style="19" customWidth="1"/>
    <col min="8966" max="9203" width="9.140625" style="19"/>
    <col min="9204" max="9204" width="37.7109375" style="19" customWidth="1"/>
    <col min="9205" max="9205" width="7.5703125" style="19" customWidth="1"/>
    <col min="9206" max="9207" width="9" style="19" customWidth="1"/>
    <col min="9208" max="9208" width="6.42578125" style="19" customWidth="1"/>
    <col min="9209" max="9209" width="9.28515625" style="19" customWidth="1"/>
    <col min="9210" max="9210" width="11" style="19" customWidth="1"/>
    <col min="9211" max="9211" width="9.85546875" style="19" customWidth="1"/>
    <col min="9212" max="9214" width="0" style="19" hidden="1" customWidth="1"/>
    <col min="9215" max="9221" width="9.140625" style="19" customWidth="1"/>
    <col min="9222" max="9459" width="9.140625" style="19"/>
    <col min="9460" max="9460" width="37.7109375" style="19" customWidth="1"/>
    <col min="9461" max="9461" width="7.5703125" style="19" customWidth="1"/>
    <col min="9462" max="9463" width="9" style="19" customWidth="1"/>
    <col min="9464" max="9464" width="6.42578125" style="19" customWidth="1"/>
    <col min="9465" max="9465" width="9.28515625" style="19" customWidth="1"/>
    <col min="9466" max="9466" width="11" style="19" customWidth="1"/>
    <col min="9467" max="9467" width="9.85546875" style="19" customWidth="1"/>
    <col min="9468" max="9470" width="0" style="19" hidden="1" customWidth="1"/>
    <col min="9471" max="9477" width="9.140625" style="19" customWidth="1"/>
    <col min="9478" max="9715" width="9.140625" style="19"/>
    <col min="9716" max="9716" width="37.7109375" style="19" customWidth="1"/>
    <col min="9717" max="9717" width="7.5703125" style="19" customWidth="1"/>
    <col min="9718" max="9719" width="9" style="19" customWidth="1"/>
    <col min="9720" max="9720" width="6.42578125" style="19" customWidth="1"/>
    <col min="9721" max="9721" width="9.28515625" style="19" customWidth="1"/>
    <col min="9722" max="9722" width="11" style="19" customWidth="1"/>
    <col min="9723" max="9723" width="9.85546875" style="19" customWidth="1"/>
    <col min="9724" max="9726" width="0" style="19" hidden="1" customWidth="1"/>
    <col min="9727" max="9733" width="9.140625" style="19" customWidth="1"/>
    <col min="9734" max="9971" width="9.140625" style="19"/>
    <col min="9972" max="9972" width="37.7109375" style="19" customWidth="1"/>
    <col min="9973" max="9973" width="7.5703125" style="19" customWidth="1"/>
    <col min="9974" max="9975" width="9" style="19" customWidth="1"/>
    <col min="9976" max="9976" width="6.42578125" style="19" customWidth="1"/>
    <col min="9977" max="9977" width="9.28515625" style="19" customWidth="1"/>
    <col min="9978" max="9978" width="11" style="19" customWidth="1"/>
    <col min="9979" max="9979" width="9.85546875" style="19" customWidth="1"/>
    <col min="9980" max="9982" width="0" style="19" hidden="1" customWidth="1"/>
    <col min="9983" max="9989" width="9.140625" style="19" customWidth="1"/>
    <col min="9990" max="10227" width="9.140625" style="19"/>
    <col min="10228" max="10228" width="37.7109375" style="19" customWidth="1"/>
    <col min="10229" max="10229" width="7.5703125" style="19" customWidth="1"/>
    <col min="10230" max="10231" width="9" style="19" customWidth="1"/>
    <col min="10232" max="10232" width="6.42578125" style="19" customWidth="1"/>
    <col min="10233" max="10233" width="9.28515625" style="19" customWidth="1"/>
    <col min="10234" max="10234" width="11" style="19" customWidth="1"/>
    <col min="10235" max="10235" width="9.85546875" style="19" customWidth="1"/>
    <col min="10236" max="10238" width="0" style="19" hidden="1" customWidth="1"/>
    <col min="10239" max="10245" width="9.140625" style="19" customWidth="1"/>
    <col min="10246" max="10483" width="9.140625" style="19"/>
    <col min="10484" max="10484" width="37.7109375" style="19" customWidth="1"/>
    <col min="10485" max="10485" width="7.5703125" style="19" customWidth="1"/>
    <col min="10486" max="10487" width="9" style="19" customWidth="1"/>
    <col min="10488" max="10488" width="6.42578125" style="19" customWidth="1"/>
    <col min="10489" max="10489" width="9.28515625" style="19" customWidth="1"/>
    <col min="10490" max="10490" width="11" style="19" customWidth="1"/>
    <col min="10491" max="10491" width="9.85546875" style="19" customWidth="1"/>
    <col min="10492" max="10494" width="0" style="19" hidden="1" customWidth="1"/>
    <col min="10495" max="10501" width="9.140625" style="19" customWidth="1"/>
    <col min="10502" max="10739" width="9.140625" style="19"/>
    <col min="10740" max="10740" width="37.7109375" style="19" customWidth="1"/>
    <col min="10741" max="10741" width="7.5703125" style="19" customWidth="1"/>
    <col min="10742" max="10743" width="9" style="19" customWidth="1"/>
    <col min="10744" max="10744" width="6.42578125" style="19" customWidth="1"/>
    <col min="10745" max="10745" width="9.28515625" style="19" customWidth="1"/>
    <col min="10746" max="10746" width="11" style="19" customWidth="1"/>
    <col min="10747" max="10747" width="9.85546875" style="19" customWidth="1"/>
    <col min="10748" max="10750" width="0" style="19" hidden="1" customWidth="1"/>
    <col min="10751" max="10757" width="9.140625" style="19" customWidth="1"/>
    <col min="10758" max="10995" width="9.140625" style="19"/>
    <col min="10996" max="10996" width="37.7109375" style="19" customWidth="1"/>
    <col min="10997" max="10997" width="7.5703125" style="19" customWidth="1"/>
    <col min="10998" max="10999" width="9" style="19" customWidth="1"/>
    <col min="11000" max="11000" width="6.42578125" style="19" customWidth="1"/>
    <col min="11001" max="11001" width="9.28515625" style="19" customWidth="1"/>
    <col min="11002" max="11002" width="11" style="19" customWidth="1"/>
    <col min="11003" max="11003" width="9.85546875" style="19" customWidth="1"/>
    <col min="11004" max="11006" width="0" style="19" hidden="1" customWidth="1"/>
    <col min="11007" max="11013" width="9.140625" style="19" customWidth="1"/>
    <col min="11014" max="11251" width="9.140625" style="19"/>
    <col min="11252" max="11252" width="37.7109375" style="19" customWidth="1"/>
    <col min="11253" max="11253" width="7.5703125" style="19" customWidth="1"/>
    <col min="11254" max="11255" width="9" style="19" customWidth="1"/>
    <col min="11256" max="11256" width="6.42578125" style="19" customWidth="1"/>
    <col min="11257" max="11257" width="9.28515625" style="19" customWidth="1"/>
    <col min="11258" max="11258" width="11" style="19" customWidth="1"/>
    <col min="11259" max="11259" width="9.85546875" style="19" customWidth="1"/>
    <col min="11260" max="11262" width="0" style="19" hidden="1" customWidth="1"/>
    <col min="11263" max="11269" width="9.140625" style="19" customWidth="1"/>
    <col min="11270" max="11507" width="9.140625" style="19"/>
    <col min="11508" max="11508" width="37.7109375" style="19" customWidth="1"/>
    <col min="11509" max="11509" width="7.5703125" style="19" customWidth="1"/>
    <col min="11510" max="11511" width="9" style="19" customWidth="1"/>
    <col min="11512" max="11512" width="6.42578125" style="19" customWidth="1"/>
    <col min="11513" max="11513" width="9.28515625" style="19" customWidth="1"/>
    <col min="11514" max="11514" width="11" style="19" customWidth="1"/>
    <col min="11515" max="11515" width="9.85546875" style="19" customWidth="1"/>
    <col min="11516" max="11518" width="0" style="19" hidden="1" customWidth="1"/>
    <col min="11519" max="11525" width="9.140625" style="19" customWidth="1"/>
    <col min="11526" max="11763" width="9.140625" style="19"/>
    <col min="11764" max="11764" width="37.7109375" style="19" customWidth="1"/>
    <col min="11765" max="11765" width="7.5703125" style="19" customWidth="1"/>
    <col min="11766" max="11767" width="9" style="19" customWidth="1"/>
    <col min="11768" max="11768" width="6.42578125" style="19" customWidth="1"/>
    <col min="11769" max="11769" width="9.28515625" style="19" customWidth="1"/>
    <col min="11770" max="11770" width="11" style="19" customWidth="1"/>
    <col min="11771" max="11771" width="9.85546875" style="19" customWidth="1"/>
    <col min="11772" max="11774" width="0" style="19" hidden="1" customWidth="1"/>
    <col min="11775" max="11781" width="9.140625" style="19" customWidth="1"/>
    <col min="11782" max="12019" width="9.140625" style="19"/>
    <col min="12020" max="12020" width="37.7109375" style="19" customWidth="1"/>
    <col min="12021" max="12021" width="7.5703125" style="19" customWidth="1"/>
    <col min="12022" max="12023" width="9" style="19" customWidth="1"/>
    <col min="12024" max="12024" width="6.42578125" style="19" customWidth="1"/>
    <col min="12025" max="12025" width="9.28515625" style="19" customWidth="1"/>
    <col min="12026" max="12026" width="11" style="19" customWidth="1"/>
    <col min="12027" max="12027" width="9.85546875" style="19" customWidth="1"/>
    <col min="12028" max="12030" width="0" style="19" hidden="1" customWidth="1"/>
    <col min="12031" max="12037" width="9.140625" style="19" customWidth="1"/>
    <col min="12038" max="12275" width="9.140625" style="19"/>
    <col min="12276" max="12276" width="37.7109375" style="19" customWidth="1"/>
    <col min="12277" max="12277" width="7.5703125" style="19" customWidth="1"/>
    <col min="12278" max="12279" width="9" style="19" customWidth="1"/>
    <col min="12280" max="12280" width="6.42578125" style="19" customWidth="1"/>
    <col min="12281" max="12281" width="9.28515625" style="19" customWidth="1"/>
    <col min="12282" max="12282" width="11" style="19" customWidth="1"/>
    <col min="12283" max="12283" width="9.85546875" style="19" customWidth="1"/>
    <col min="12284" max="12286" width="0" style="19" hidden="1" customWidth="1"/>
    <col min="12287" max="12293" width="9.140625" style="19" customWidth="1"/>
    <col min="12294" max="12531" width="9.140625" style="19"/>
    <col min="12532" max="12532" width="37.7109375" style="19" customWidth="1"/>
    <col min="12533" max="12533" width="7.5703125" style="19" customWidth="1"/>
    <col min="12534" max="12535" width="9" style="19" customWidth="1"/>
    <col min="12536" max="12536" width="6.42578125" style="19" customWidth="1"/>
    <col min="12537" max="12537" width="9.28515625" style="19" customWidth="1"/>
    <col min="12538" max="12538" width="11" style="19" customWidth="1"/>
    <col min="12539" max="12539" width="9.85546875" style="19" customWidth="1"/>
    <col min="12540" max="12542" width="0" style="19" hidden="1" customWidth="1"/>
    <col min="12543" max="12549" width="9.140625" style="19" customWidth="1"/>
    <col min="12550" max="12787" width="9.140625" style="19"/>
    <col min="12788" max="12788" width="37.7109375" style="19" customWidth="1"/>
    <col min="12789" max="12789" width="7.5703125" style="19" customWidth="1"/>
    <col min="12790" max="12791" width="9" style="19" customWidth="1"/>
    <col min="12792" max="12792" width="6.42578125" style="19" customWidth="1"/>
    <col min="12793" max="12793" width="9.28515625" style="19" customWidth="1"/>
    <col min="12794" max="12794" width="11" style="19" customWidth="1"/>
    <col min="12795" max="12795" width="9.85546875" style="19" customWidth="1"/>
    <col min="12796" max="12798" width="0" style="19" hidden="1" customWidth="1"/>
    <col min="12799" max="12805" width="9.140625" style="19" customWidth="1"/>
    <col min="12806" max="13043" width="9.140625" style="19"/>
    <col min="13044" max="13044" width="37.7109375" style="19" customWidth="1"/>
    <col min="13045" max="13045" width="7.5703125" style="19" customWidth="1"/>
    <col min="13046" max="13047" width="9" style="19" customWidth="1"/>
    <col min="13048" max="13048" width="6.42578125" style="19" customWidth="1"/>
    <col min="13049" max="13049" width="9.28515625" style="19" customWidth="1"/>
    <col min="13050" max="13050" width="11" style="19" customWidth="1"/>
    <col min="13051" max="13051" width="9.85546875" style="19" customWidth="1"/>
    <col min="13052" max="13054" width="0" style="19" hidden="1" customWidth="1"/>
    <col min="13055" max="13061" width="9.140625" style="19" customWidth="1"/>
    <col min="13062" max="13299" width="9.140625" style="19"/>
    <col min="13300" max="13300" width="37.7109375" style="19" customWidth="1"/>
    <col min="13301" max="13301" width="7.5703125" style="19" customWidth="1"/>
    <col min="13302" max="13303" width="9" style="19" customWidth="1"/>
    <col min="13304" max="13304" width="6.42578125" style="19" customWidth="1"/>
    <col min="13305" max="13305" width="9.28515625" style="19" customWidth="1"/>
    <col min="13306" max="13306" width="11" style="19" customWidth="1"/>
    <col min="13307" max="13307" width="9.85546875" style="19" customWidth="1"/>
    <col min="13308" max="13310" width="0" style="19" hidden="1" customWidth="1"/>
    <col min="13311" max="13317" width="9.140625" style="19" customWidth="1"/>
    <col min="13318" max="13555" width="9.140625" style="19"/>
    <col min="13556" max="13556" width="37.7109375" style="19" customWidth="1"/>
    <col min="13557" max="13557" width="7.5703125" style="19" customWidth="1"/>
    <col min="13558" max="13559" width="9" style="19" customWidth="1"/>
    <col min="13560" max="13560" width="6.42578125" style="19" customWidth="1"/>
    <col min="13561" max="13561" width="9.28515625" style="19" customWidth="1"/>
    <col min="13562" max="13562" width="11" style="19" customWidth="1"/>
    <col min="13563" max="13563" width="9.85546875" style="19" customWidth="1"/>
    <col min="13564" max="13566" width="0" style="19" hidden="1" customWidth="1"/>
    <col min="13567" max="13573" width="9.140625" style="19" customWidth="1"/>
    <col min="13574" max="13811" width="9.140625" style="19"/>
    <col min="13812" max="13812" width="37.7109375" style="19" customWidth="1"/>
    <col min="13813" max="13813" width="7.5703125" style="19" customWidth="1"/>
    <col min="13814" max="13815" width="9" style="19" customWidth="1"/>
    <col min="13816" max="13816" width="6.42578125" style="19" customWidth="1"/>
    <col min="13817" max="13817" width="9.28515625" style="19" customWidth="1"/>
    <col min="13818" max="13818" width="11" style="19" customWidth="1"/>
    <col min="13819" max="13819" width="9.85546875" style="19" customWidth="1"/>
    <col min="13820" max="13822" width="0" style="19" hidden="1" customWidth="1"/>
    <col min="13823" max="13829" width="9.140625" style="19" customWidth="1"/>
    <col min="13830" max="14067" width="9.140625" style="19"/>
    <col min="14068" max="14068" width="37.7109375" style="19" customWidth="1"/>
    <col min="14069" max="14069" width="7.5703125" style="19" customWidth="1"/>
    <col min="14070" max="14071" width="9" style="19" customWidth="1"/>
    <col min="14072" max="14072" width="6.42578125" style="19" customWidth="1"/>
    <col min="14073" max="14073" width="9.28515625" style="19" customWidth="1"/>
    <col min="14074" max="14074" width="11" style="19" customWidth="1"/>
    <col min="14075" max="14075" width="9.85546875" style="19" customWidth="1"/>
    <col min="14076" max="14078" width="0" style="19" hidden="1" customWidth="1"/>
    <col min="14079" max="14085" width="9.140625" style="19" customWidth="1"/>
    <col min="14086" max="14323" width="9.140625" style="19"/>
    <col min="14324" max="14324" width="37.7109375" style="19" customWidth="1"/>
    <col min="14325" max="14325" width="7.5703125" style="19" customWidth="1"/>
    <col min="14326" max="14327" width="9" style="19" customWidth="1"/>
    <col min="14328" max="14328" width="6.42578125" style="19" customWidth="1"/>
    <col min="14329" max="14329" width="9.28515625" style="19" customWidth="1"/>
    <col min="14330" max="14330" width="11" style="19" customWidth="1"/>
    <col min="14331" max="14331" width="9.85546875" style="19" customWidth="1"/>
    <col min="14332" max="14334" width="0" style="19" hidden="1" customWidth="1"/>
    <col min="14335" max="14341" width="9.140625" style="19" customWidth="1"/>
    <col min="14342" max="14579" width="9.140625" style="19"/>
    <col min="14580" max="14580" width="37.7109375" style="19" customWidth="1"/>
    <col min="14581" max="14581" width="7.5703125" style="19" customWidth="1"/>
    <col min="14582" max="14583" width="9" style="19" customWidth="1"/>
    <col min="14584" max="14584" width="6.42578125" style="19" customWidth="1"/>
    <col min="14585" max="14585" width="9.28515625" style="19" customWidth="1"/>
    <col min="14586" max="14586" width="11" style="19" customWidth="1"/>
    <col min="14587" max="14587" width="9.85546875" style="19" customWidth="1"/>
    <col min="14588" max="14590" width="0" style="19" hidden="1" customWidth="1"/>
    <col min="14591" max="14597" width="9.140625" style="19" customWidth="1"/>
    <col min="14598" max="14835" width="9.140625" style="19"/>
    <col min="14836" max="14836" width="37.7109375" style="19" customWidth="1"/>
    <col min="14837" max="14837" width="7.5703125" style="19" customWidth="1"/>
    <col min="14838" max="14839" width="9" style="19" customWidth="1"/>
    <col min="14840" max="14840" width="6.42578125" style="19" customWidth="1"/>
    <col min="14841" max="14841" width="9.28515625" style="19" customWidth="1"/>
    <col min="14842" max="14842" width="11" style="19" customWidth="1"/>
    <col min="14843" max="14843" width="9.85546875" style="19" customWidth="1"/>
    <col min="14844" max="14846" width="0" style="19" hidden="1" customWidth="1"/>
    <col min="14847" max="14853" width="9.140625" style="19" customWidth="1"/>
    <col min="14854" max="15091" width="9.140625" style="19"/>
    <col min="15092" max="15092" width="37.7109375" style="19" customWidth="1"/>
    <col min="15093" max="15093" width="7.5703125" style="19" customWidth="1"/>
    <col min="15094" max="15095" width="9" style="19" customWidth="1"/>
    <col min="15096" max="15096" width="6.42578125" style="19" customWidth="1"/>
    <col min="15097" max="15097" width="9.28515625" style="19" customWidth="1"/>
    <col min="15098" max="15098" width="11" style="19" customWidth="1"/>
    <col min="15099" max="15099" width="9.85546875" style="19" customWidth="1"/>
    <col min="15100" max="15102" width="0" style="19" hidden="1" customWidth="1"/>
    <col min="15103" max="15109" width="9.140625" style="19" customWidth="1"/>
    <col min="15110" max="15347" width="9.140625" style="19"/>
    <col min="15348" max="15348" width="37.7109375" style="19" customWidth="1"/>
    <col min="15349" max="15349" width="7.5703125" style="19" customWidth="1"/>
    <col min="15350" max="15351" width="9" style="19" customWidth="1"/>
    <col min="15352" max="15352" width="6.42578125" style="19" customWidth="1"/>
    <col min="15353" max="15353" width="9.28515625" style="19" customWidth="1"/>
    <col min="15354" max="15354" width="11" style="19" customWidth="1"/>
    <col min="15355" max="15355" width="9.85546875" style="19" customWidth="1"/>
    <col min="15356" max="15358" width="0" style="19" hidden="1" customWidth="1"/>
    <col min="15359" max="15365" width="9.140625" style="19" customWidth="1"/>
    <col min="15366" max="15603" width="9.140625" style="19"/>
    <col min="15604" max="15604" width="37.7109375" style="19" customWidth="1"/>
    <col min="15605" max="15605" width="7.5703125" style="19" customWidth="1"/>
    <col min="15606" max="15607" width="9" style="19" customWidth="1"/>
    <col min="15608" max="15608" width="6.42578125" style="19" customWidth="1"/>
    <col min="15609" max="15609" width="9.28515625" style="19" customWidth="1"/>
    <col min="15610" max="15610" width="11" style="19" customWidth="1"/>
    <col min="15611" max="15611" width="9.85546875" style="19" customWidth="1"/>
    <col min="15612" max="15614" width="0" style="19" hidden="1" customWidth="1"/>
    <col min="15615" max="15621" width="9.140625" style="19" customWidth="1"/>
    <col min="15622" max="15859" width="9.140625" style="19"/>
    <col min="15860" max="15860" width="37.7109375" style="19" customWidth="1"/>
    <col min="15861" max="15861" width="7.5703125" style="19" customWidth="1"/>
    <col min="15862" max="15863" width="9" style="19" customWidth="1"/>
    <col min="15864" max="15864" width="6.42578125" style="19" customWidth="1"/>
    <col min="15865" max="15865" width="9.28515625" style="19" customWidth="1"/>
    <col min="15866" max="15866" width="11" style="19" customWidth="1"/>
    <col min="15867" max="15867" width="9.85546875" style="19" customWidth="1"/>
    <col min="15868" max="15870" width="0" style="19" hidden="1" customWidth="1"/>
    <col min="15871" max="15877" width="9.140625" style="19" customWidth="1"/>
    <col min="15878" max="16115" width="9.140625" style="19"/>
    <col min="16116" max="16116" width="37.7109375" style="19" customWidth="1"/>
    <col min="16117" max="16117" width="7.5703125" style="19" customWidth="1"/>
    <col min="16118" max="16119" width="9" style="19" customWidth="1"/>
    <col min="16120" max="16120" width="6.42578125" style="19" customWidth="1"/>
    <col min="16121" max="16121" width="9.28515625" style="19" customWidth="1"/>
    <col min="16122" max="16122" width="11" style="19" customWidth="1"/>
    <col min="16123" max="16123" width="9.85546875" style="19" customWidth="1"/>
    <col min="16124" max="16126" width="0" style="19" hidden="1" customWidth="1"/>
    <col min="16127" max="16133" width="9.140625" style="19" customWidth="1"/>
    <col min="16134" max="16384" width="9.140625" style="19"/>
  </cols>
  <sheetData>
    <row r="1" spans="1:5" x14ac:dyDescent="0.2">
      <c r="A1" s="108" t="s">
        <v>316</v>
      </c>
    </row>
    <row r="2" spans="1:5" x14ac:dyDescent="0.2">
      <c r="A2" s="19" t="s">
        <v>314</v>
      </c>
    </row>
    <row r="3" spans="1:5" ht="12" customHeight="1" x14ac:dyDescent="0.2">
      <c r="A3" s="114" t="s">
        <v>315</v>
      </c>
      <c r="B3" s="114"/>
      <c r="C3" s="114"/>
      <c r="D3" s="114"/>
    </row>
    <row r="4" spans="1:5" x14ac:dyDescent="0.2">
      <c r="A4" s="108" t="s">
        <v>344</v>
      </c>
    </row>
    <row r="6" spans="1:5" x14ac:dyDescent="0.2">
      <c r="B6" s="19" t="s">
        <v>291</v>
      </c>
      <c r="E6" s="20"/>
    </row>
    <row r="7" spans="1:5" ht="27" customHeight="1" x14ac:dyDescent="0.2">
      <c r="B7" s="114" t="s">
        <v>243</v>
      </c>
      <c r="C7" s="114"/>
      <c r="D7" s="114"/>
      <c r="E7" s="114"/>
    </row>
    <row r="8" spans="1:5" x14ac:dyDescent="0.2">
      <c r="B8" s="19" t="s">
        <v>311</v>
      </c>
      <c r="E8" s="20"/>
    </row>
    <row r="9" spans="1:5" x14ac:dyDescent="0.2">
      <c r="E9" s="20"/>
    </row>
    <row r="10" spans="1:5" ht="53.25" customHeight="1" x14ac:dyDescent="0.2">
      <c r="A10" s="116" t="s">
        <v>292</v>
      </c>
      <c r="B10" s="116"/>
      <c r="C10" s="116"/>
      <c r="D10" s="116"/>
      <c r="E10" s="116"/>
    </row>
    <row r="11" spans="1:5" x14ac:dyDescent="0.2">
      <c r="A11" s="21"/>
    </row>
    <row r="12" spans="1:5" x14ac:dyDescent="0.2">
      <c r="E12" s="22" t="s">
        <v>96</v>
      </c>
    </row>
    <row r="13" spans="1:5" ht="48" customHeight="1" x14ac:dyDescent="0.2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253</v>
      </c>
    </row>
    <row r="14" spans="1:5" x14ac:dyDescent="0.2">
      <c r="A14" s="23">
        <v>1</v>
      </c>
      <c r="B14" s="23">
        <v>2</v>
      </c>
      <c r="C14" s="23">
        <v>3</v>
      </c>
      <c r="D14" s="23">
        <v>4</v>
      </c>
      <c r="E14" s="23">
        <v>5</v>
      </c>
    </row>
    <row r="15" spans="1:5" ht="36" x14ac:dyDescent="0.2">
      <c r="A15" s="48" t="s">
        <v>102</v>
      </c>
      <c r="B15" s="18"/>
      <c r="C15" s="18"/>
      <c r="D15" s="18"/>
    </row>
    <row r="16" spans="1:5" x14ac:dyDescent="0.2">
      <c r="A16" s="38" t="s">
        <v>4</v>
      </c>
      <c r="B16" s="39"/>
      <c r="C16" s="39"/>
      <c r="D16" s="39"/>
      <c r="E16" s="26">
        <f>E17+E97+E106+E138+E169+E252+E276+E298+E338</f>
        <v>130944085.21999998</v>
      </c>
    </row>
    <row r="17" spans="1:5" x14ac:dyDescent="0.2">
      <c r="A17" s="1" t="s">
        <v>5</v>
      </c>
      <c r="B17" s="3" t="s">
        <v>7</v>
      </c>
      <c r="C17" s="46"/>
      <c r="D17" s="46"/>
      <c r="E17" s="25">
        <f>E18+E23+E37+E43</f>
        <v>28502369.670000002</v>
      </c>
    </row>
    <row r="18" spans="1:5" ht="36" x14ac:dyDescent="0.2">
      <c r="A18" s="40" t="s">
        <v>49</v>
      </c>
      <c r="B18" s="12" t="s">
        <v>8</v>
      </c>
      <c r="C18" s="15"/>
      <c r="D18" s="15"/>
      <c r="E18" s="32">
        <f>+E19</f>
        <v>1931004</v>
      </c>
    </row>
    <row r="19" spans="1:5" ht="36" x14ac:dyDescent="0.2">
      <c r="A19" s="30" t="s">
        <v>50</v>
      </c>
      <c r="B19" s="51" t="s">
        <v>8</v>
      </c>
      <c r="C19" s="51" t="s">
        <v>124</v>
      </c>
      <c r="D19" s="51"/>
      <c r="E19" s="26">
        <f t="shared" ref="E19:E21" si="0">E20</f>
        <v>1931004</v>
      </c>
    </row>
    <row r="20" spans="1:5" ht="24" x14ac:dyDescent="0.2">
      <c r="A20" s="50" t="s">
        <v>9</v>
      </c>
      <c r="B20" s="51" t="s">
        <v>8</v>
      </c>
      <c r="C20" s="51" t="s">
        <v>124</v>
      </c>
      <c r="D20" s="51"/>
      <c r="E20" s="26">
        <f t="shared" si="0"/>
        <v>1931004</v>
      </c>
    </row>
    <row r="21" spans="1:5" ht="48" x14ac:dyDescent="0.2">
      <c r="A21" s="6" t="s">
        <v>83</v>
      </c>
      <c r="B21" s="4" t="s">
        <v>8</v>
      </c>
      <c r="C21" s="4" t="s">
        <v>124</v>
      </c>
      <c r="D21" s="4" t="s">
        <v>52</v>
      </c>
      <c r="E21" s="28">
        <f t="shared" si="0"/>
        <v>1931004</v>
      </c>
    </row>
    <row r="22" spans="1:5" ht="24" x14ac:dyDescent="0.2">
      <c r="A22" s="6" t="s">
        <v>93</v>
      </c>
      <c r="B22" s="4" t="s">
        <v>8</v>
      </c>
      <c r="C22" s="4" t="s">
        <v>124</v>
      </c>
      <c r="D22" s="4" t="s">
        <v>54</v>
      </c>
      <c r="E22" s="29">
        <v>1931004</v>
      </c>
    </row>
    <row r="23" spans="1:5" ht="36" x14ac:dyDescent="0.2">
      <c r="A23" s="37" t="s">
        <v>10</v>
      </c>
      <c r="B23" s="12" t="s">
        <v>11</v>
      </c>
      <c r="C23" s="15"/>
      <c r="D23" s="15"/>
      <c r="E23" s="32">
        <f>E33+E24</f>
        <v>9863403.4800000004</v>
      </c>
    </row>
    <row r="24" spans="1:5" ht="36" x14ac:dyDescent="0.2">
      <c r="A24" s="30" t="s">
        <v>230</v>
      </c>
      <c r="B24" s="51" t="s">
        <v>11</v>
      </c>
      <c r="C24" s="51" t="s">
        <v>125</v>
      </c>
      <c r="D24" s="51"/>
      <c r="E24" s="26">
        <f t="shared" ref="E24:E25" si="1">E25</f>
        <v>8848729.4800000004</v>
      </c>
    </row>
    <row r="25" spans="1:5" ht="24" x14ac:dyDescent="0.2">
      <c r="A25" s="50" t="s">
        <v>123</v>
      </c>
      <c r="B25" s="52" t="s">
        <v>11</v>
      </c>
      <c r="C25" s="51" t="s">
        <v>126</v>
      </c>
      <c r="D25" s="51"/>
      <c r="E25" s="26">
        <f t="shared" si="1"/>
        <v>8848729.4800000004</v>
      </c>
    </row>
    <row r="26" spans="1:5" x14ac:dyDescent="0.2">
      <c r="A26" s="50" t="s">
        <v>51</v>
      </c>
      <c r="B26" s="51" t="s">
        <v>11</v>
      </c>
      <c r="C26" s="51" t="s">
        <v>127</v>
      </c>
      <c r="D26" s="51"/>
      <c r="E26" s="26">
        <f>E27+E29+E31</f>
        <v>8848729.4800000004</v>
      </c>
    </row>
    <row r="27" spans="1:5" ht="48" x14ac:dyDescent="0.2">
      <c r="A27" s="43" t="s">
        <v>83</v>
      </c>
      <c r="B27" s="4" t="s">
        <v>11</v>
      </c>
      <c r="C27" s="4" t="s">
        <v>127</v>
      </c>
      <c r="D27" s="4" t="s">
        <v>52</v>
      </c>
      <c r="E27" s="28">
        <f>E28</f>
        <v>6791502</v>
      </c>
    </row>
    <row r="28" spans="1:5" ht="24" x14ac:dyDescent="0.2">
      <c r="A28" s="44" t="s">
        <v>92</v>
      </c>
      <c r="B28" s="4" t="s">
        <v>11</v>
      </c>
      <c r="C28" s="4" t="s">
        <v>127</v>
      </c>
      <c r="D28" s="4" t="s">
        <v>54</v>
      </c>
      <c r="E28" s="29">
        <v>6791502</v>
      </c>
    </row>
    <row r="29" spans="1:5" ht="24" x14ac:dyDescent="0.2">
      <c r="A29" s="42" t="s">
        <v>63</v>
      </c>
      <c r="B29" s="4" t="s">
        <v>11</v>
      </c>
      <c r="C29" s="4" t="s">
        <v>127</v>
      </c>
      <c r="D29" s="4" t="s">
        <v>55</v>
      </c>
      <c r="E29" s="28">
        <f>E30</f>
        <v>2022227.48</v>
      </c>
    </row>
    <row r="30" spans="1:5" ht="24" x14ac:dyDescent="0.2">
      <c r="A30" s="42" t="s">
        <v>64</v>
      </c>
      <c r="B30" s="4" t="s">
        <v>11</v>
      </c>
      <c r="C30" s="4" t="s">
        <v>127</v>
      </c>
      <c r="D30" s="4" t="s">
        <v>56</v>
      </c>
      <c r="E30" s="29">
        <v>2022227.48</v>
      </c>
    </row>
    <row r="31" spans="1:5" x14ac:dyDescent="0.2">
      <c r="A31" s="44" t="s">
        <v>47</v>
      </c>
      <c r="B31" s="4" t="s">
        <v>11</v>
      </c>
      <c r="C31" s="4" t="s">
        <v>127</v>
      </c>
      <c r="D31" s="4" t="s">
        <v>57</v>
      </c>
      <c r="E31" s="28">
        <f>E32</f>
        <v>35000</v>
      </c>
    </row>
    <row r="32" spans="1:5" x14ac:dyDescent="0.2">
      <c r="A32" s="44" t="s">
        <v>65</v>
      </c>
      <c r="B32" s="4" t="s">
        <v>11</v>
      </c>
      <c r="C32" s="4" t="s">
        <v>127</v>
      </c>
      <c r="D32" s="4" t="s">
        <v>58</v>
      </c>
      <c r="E32" s="29">
        <v>35000</v>
      </c>
    </row>
    <row r="33" spans="1:5" x14ac:dyDescent="0.2">
      <c r="A33" s="30" t="s">
        <v>59</v>
      </c>
      <c r="B33" s="51" t="s">
        <v>11</v>
      </c>
      <c r="C33" s="51" t="s">
        <v>128</v>
      </c>
      <c r="D33" s="51"/>
      <c r="E33" s="26">
        <f t="shared" ref="E33:E35" si="2">E34</f>
        <v>1014674</v>
      </c>
    </row>
    <row r="34" spans="1:5" ht="24" x14ac:dyDescent="0.2">
      <c r="A34" s="50" t="s">
        <v>60</v>
      </c>
      <c r="B34" s="51" t="s">
        <v>11</v>
      </c>
      <c r="C34" s="51" t="s">
        <v>129</v>
      </c>
      <c r="D34" s="51"/>
      <c r="E34" s="26">
        <f t="shared" si="2"/>
        <v>1014674</v>
      </c>
    </row>
    <row r="35" spans="1:5" ht="48" x14ac:dyDescent="0.2">
      <c r="A35" s="43" t="s">
        <v>83</v>
      </c>
      <c r="B35" s="4" t="s">
        <v>11</v>
      </c>
      <c r="C35" s="4" t="s">
        <v>129</v>
      </c>
      <c r="D35" s="4" t="s">
        <v>52</v>
      </c>
      <c r="E35" s="28">
        <f t="shared" si="2"/>
        <v>1014674</v>
      </c>
    </row>
    <row r="36" spans="1:5" ht="24" x14ac:dyDescent="0.2">
      <c r="A36" s="44" t="s">
        <v>78</v>
      </c>
      <c r="B36" s="4" t="s">
        <v>11</v>
      </c>
      <c r="C36" s="4" t="s">
        <v>129</v>
      </c>
      <c r="D36" s="4" t="s">
        <v>54</v>
      </c>
      <c r="E36" s="29">
        <v>1014674</v>
      </c>
    </row>
    <row r="37" spans="1:5" x14ac:dyDescent="0.2">
      <c r="A37" s="11" t="s">
        <v>12</v>
      </c>
      <c r="B37" s="13" t="s">
        <v>13</v>
      </c>
      <c r="C37" s="8"/>
      <c r="D37" s="54"/>
      <c r="E37" s="32">
        <f t="shared" ref="E37:E41" si="3">E38</f>
        <v>400000</v>
      </c>
    </row>
    <row r="38" spans="1:5" ht="36" x14ac:dyDescent="0.2">
      <c r="A38" s="30" t="s">
        <v>87</v>
      </c>
      <c r="B38" s="51" t="s">
        <v>13</v>
      </c>
      <c r="C38" s="51" t="s">
        <v>131</v>
      </c>
      <c r="D38" s="4"/>
      <c r="E38" s="26">
        <f t="shared" si="3"/>
        <v>400000</v>
      </c>
    </row>
    <row r="39" spans="1:5" ht="24" x14ac:dyDescent="0.2">
      <c r="A39" s="14" t="s">
        <v>130</v>
      </c>
      <c r="B39" s="51" t="s">
        <v>13</v>
      </c>
      <c r="C39" s="51" t="s">
        <v>132</v>
      </c>
      <c r="D39" s="4"/>
      <c r="E39" s="26">
        <f t="shared" si="3"/>
        <v>400000</v>
      </c>
    </row>
    <row r="40" spans="1:5" x14ac:dyDescent="0.2">
      <c r="A40" s="14" t="s">
        <v>61</v>
      </c>
      <c r="B40" s="51" t="s">
        <v>13</v>
      </c>
      <c r="C40" s="51" t="s">
        <v>221</v>
      </c>
      <c r="D40" s="51"/>
      <c r="E40" s="26">
        <f t="shared" si="3"/>
        <v>400000</v>
      </c>
    </row>
    <row r="41" spans="1:5" x14ac:dyDescent="0.2">
      <c r="A41" s="7" t="s">
        <v>47</v>
      </c>
      <c r="B41" s="4" t="s">
        <v>13</v>
      </c>
      <c r="C41" s="4" t="s">
        <v>221</v>
      </c>
      <c r="D41" s="4">
        <v>800</v>
      </c>
      <c r="E41" s="28">
        <f t="shared" si="3"/>
        <v>400000</v>
      </c>
    </row>
    <row r="42" spans="1:5" x14ac:dyDescent="0.2">
      <c r="A42" s="7" t="s">
        <v>62</v>
      </c>
      <c r="B42" s="4" t="s">
        <v>13</v>
      </c>
      <c r="C42" s="4" t="s">
        <v>221</v>
      </c>
      <c r="D42" s="4">
        <v>870</v>
      </c>
      <c r="E42" s="29">
        <v>400000</v>
      </c>
    </row>
    <row r="43" spans="1:5" x14ac:dyDescent="0.2">
      <c r="A43" s="11" t="s">
        <v>14</v>
      </c>
      <c r="B43" s="13" t="s">
        <v>15</v>
      </c>
      <c r="C43" s="15"/>
      <c r="D43" s="15"/>
      <c r="E43" s="32">
        <f>E44+E60+E65+E50+E78+E88</f>
        <v>16307962.189999999</v>
      </c>
    </row>
    <row r="44" spans="1:5" ht="24" x14ac:dyDescent="0.2">
      <c r="A44" s="30" t="s">
        <v>73</v>
      </c>
      <c r="B44" s="51" t="s">
        <v>15</v>
      </c>
      <c r="C44" s="51" t="s">
        <v>188</v>
      </c>
      <c r="D44" s="4"/>
      <c r="E44" s="26">
        <f t="shared" ref="E44:E48" si="4">E45</f>
        <v>5000</v>
      </c>
    </row>
    <row r="45" spans="1:5" ht="36" x14ac:dyDescent="0.2">
      <c r="A45" s="30" t="s">
        <v>187</v>
      </c>
      <c r="B45" s="51" t="s">
        <v>15</v>
      </c>
      <c r="C45" s="51" t="s">
        <v>189</v>
      </c>
      <c r="D45" s="51"/>
      <c r="E45" s="26">
        <f>E46</f>
        <v>5000</v>
      </c>
    </row>
    <row r="46" spans="1:5" ht="24" x14ac:dyDescent="0.2">
      <c r="A46" s="14" t="s">
        <v>195</v>
      </c>
      <c r="B46" s="51" t="s">
        <v>15</v>
      </c>
      <c r="C46" s="51" t="s">
        <v>190</v>
      </c>
      <c r="D46" s="4"/>
      <c r="E46" s="26">
        <f>E47</f>
        <v>5000</v>
      </c>
    </row>
    <row r="47" spans="1:5" ht="24" x14ac:dyDescent="0.2">
      <c r="A47" s="112" t="s">
        <v>317</v>
      </c>
      <c r="B47" s="4" t="s">
        <v>15</v>
      </c>
      <c r="C47" s="4" t="s">
        <v>285</v>
      </c>
      <c r="D47" s="51"/>
      <c r="E47" s="26">
        <f t="shared" si="4"/>
        <v>5000</v>
      </c>
    </row>
    <row r="48" spans="1:5" x14ac:dyDescent="0.2">
      <c r="A48" s="112" t="s">
        <v>318</v>
      </c>
      <c r="B48" s="4" t="s">
        <v>15</v>
      </c>
      <c r="C48" s="4" t="s">
        <v>285</v>
      </c>
      <c r="D48" s="4" t="s">
        <v>57</v>
      </c>
      <c r="E48" s="28">
        <f t="shared" si="4"/>
        <v>5000</v>
      </c>
    </row>
    <row r="49" spans="1:5" x14ac:dyDescent="0.2">
      <c r="A49" s="112" t="s">
        <v>319</v>
      </c>
      <c r="B49" s="4" t="s">
        <v>15</v>
      </c>
      <c r="C49" s="4" t="s">
        <v>285</v>
      </c>
      <c r="D49" s="4" t="s">
        <v>252</v>
      </c>
      <c r="E49" s="29">
        <v>5000</v>
      </c>
    </row>
    <row r="50" spans="1:5" ht="36" x14ac:dyDescent="0.2">
      <c r="A50" s="30" t="s">
        <v>67</v>
      </c>
      <c r="B50" s="51" t="s">
        <v>15</v>
      </c>
      <c r="C50" s="51" t="s">
        <v>134</v>
      </c>
      <c r="D50" s="4"/>
      <c r="E50" s="26">
        <f>E51</f>
        <v>5496108</v>
      </c>
    </row>
    <row r="51" spans="1:5" ht="36" x14ac:dyDescent="0.2">
      <c r="A51" s="57" t="s">
        <v>133</v>
      </c>
      <c r="B51" s="51" t="s">
        <v>15</v>
      </c>
      <c r="C51" s="51" t="s">
        <v>135</v>
      </c>
      <c r="D51" s="51"/>
      <c r="E51" s="26">
        <f>E52+E57</f>
        <v>5496108</v>
      </c>
    </row>
    <row r="52" spans="1:5" ht="36" x14ac:dyDescent="0.2">
      <c r="A52" s="57" t="s">
        <v>84</v>
      </c>
      <c r="B52" s="51" t="s">
        <v>15</v>
      </c>
      <c r="C52" s="51" t="s">
        <v>136</v>
      </c>
      <c r="D52" s="51"/>
      <c r="E52" s="26">
        <f>E53+E55</f>
        <v>4975608</v>
      </c>
    </row>
    <row r="53" spans="1:5" ht="48" x14ac:dyDescent="0.2">
      <c r="A53" s="43" t="s">
        <v>83</v>
      </c>
      <c r="B53" s="4" t="s">
        <v>15</v>
      </c>
      <c r="C53" s="4" t="s">
        <v>136</v>
      </c>
      <c r="D53" s="4" t="s">
        <v>52</v>
      </c>
      <c r="E53" s="28">
        <f>E54</f>
        <v>4945608</v>
      </c>
    </row>
    <row r="54" spans="1:5" ht="24" x14ac:dyDescent="0.2">
      <c r="A54" s="43" t="s">
        <v>53</v>
      </c>
      <c r="B54" s="4" t="s">
        <v>15</v>
      </c>
      <c r="C54" s="4" t="s">
        <v>136</v>
      </c>
      <c r="D54" s="4" t="s">
        <v>54</v>
      </c>
      <c r="E54" s="29">
        <v>4945608</v>
      </c>
    </row>
    <row r="55" spans="1:5" ht="24" x14ac:dyDescent="0.2">
      <c r="A55" s="42" t="s">
        <v>63</v>
      </c>
      <c r="B55" s="4" t="s">
        <v>15</v>
      </c>
      <c r="C55" s="4" t="s">
        <v>136</v>
      </c>
      <c r="D55" s="5" t="s">
        <v>55</v>
      </c>
      <c r="E55" s="28">
        <f>E56</f>
        <v>30000</v>
      </c>
    </row>
    <row r="56" spans="1:5" ht="24" x14ac:dyDescent="0.2">
      <c r="A56" s="42" t="s">
        <v>64</v>
      </c>
      <c r="B56" s="4" t="s">
        <v>15</v>
      </c>
      <c r="C56" s="4" t="s">
        <v>136</v>
      </c>
      <c r="D56" s="5" t="s">
        <v>56</v>
      </c>
      <c r="E56" s="29">
        <v>30000</v>
      </c>
    </row>
    <row r="57" spans="1:5" ht="36" x14ac:dyDescent="0.2">
      <c r="A57" s="58" t="s">
        <v>138</v>
      </c>
      <c r="B57" s="51" t="s">
        <v>15</v>
      </c>
      <c r="C57" s="51" t="s">
        <v>137</v>
      </c>
      <c r="D57" s="51"/>
      <c r="E57" s="26">
        <f t="shared" ref="E57:E58" si="5">E58</f>
        <v>520500</v>
      </c>
    </row>
    <row r="58" spans="1:5" ht="24" x14ac:dyDescent="0.2">
      <c r="A58" s="42" t="s">
        <v>63</v>
      </c>
      <c r="B58" s="4" t="s">
        <v>15</v>
      </c>
      <c r="C58" s="4" t="s">
        <v>137</v>
      </c>
      <c r="D58" s="4" t="s">
        <v>55</v>
      </c>
      <c r="E58" s="28">
        <f t="shared" si="5"/>
        <v>520500</v>
      </c>
    </row>
    <row r="59" spans="1:5" ht="24" x14ac:dyDescent="0.2">
      <c r="A59" s="42" t="s">
        <v>64</v>
      </c>
      <c r="B59" s="4" t="s">
        <v>15</v>
      </c>
      <c r="C59" s="4" t="s">
        <v>137</v>
      </c>
      <c r="D59" s="4" t="s">
        <v>56</v>
      </c>
      <c r="E59" s="29">
        <v>520500</v>
      </c>
    </row>
    <row r="60" spans="1:5" ht="36" x14ac:dyDescent="0.2">
      <c r="A60" s="30" t="s">
        <v>66</v>
      </c>
      <c r="B60" s="51" t="s">
        <v>15</v>
      </c>
      <c r="C60" s="51" t="s">
        <v>142</v>
      </c>
      <c r="D60" s="4"/>
      <c r="E60" s="26">
        <f t="shared" ref="E60:E63" si="6">E61</f>
        <v>792000</v>
      </c>
    </row>
    <row r="61" spans="1:5" ht="24" x14ac:dyDescent="0.2">
      <c r="A61" s="14" t="s">
        <v>140</v>
      </c>
      <c r="B61" s="51" t="s">
        <v>15</v>
      </c>
      <c r="C61" s="51" t="s">
        <v>223</v>
      </c>
      <c r="D61" s="4"/>
      <c r="E61" s="26">
        <f t="shared" si="6"/>
        <v>792000</v>
      </c>
    </row>
    <row r="62" spans="1:5" x14ac:dyDescent="0.2">
      <c r="A62" s="14" t="s">
        <v>224</v>
      </c>
      <c r="B62" s="51" t="s">
        <v>15</v>
      </c>
      <c r="C62" s="51" t="s">
        <v>141</v>
      </c>
      <c r="D62" s="51"/>
      <c r="E62" s="26">
        <f t="shared" si="6"/>
        <v>792000</v>
      </c>
    </row>
    <row r="63" spans="1:5" ht="24" x14ac:dyDescent="0.2">
      <c r="A63" s="42" t="s">
        <v>63</v>
      </c>
      <c r="B63" s="4" t="s">
        <v>15</v>
      </c>
      <c r="C63" s="4" t="s">
        <v>141</v>
      </c>
      <c r="D63" s="4" t="s">
        <v>55</v>
      </c>
      <c r="E63" s="28">
        <f t="shared" si="6"/>
        <v>792000</v>
      </c>
    </row>
    <row r="64" spans="1:5" ht="24" x14ac:dyDescent="0.2">
      <c r="A64" s="42" t="s">
        <v>64</v>
      </c>
      <c r="B64" s="4" t="s">
        <v>15</v>
      </c>
      <c r="C64" s="4" t="s">
        <v>141</v>
      </c>
      <c r="D64" s="4" t="s">
        <v>56</v>
      </c>
      <c r="E64" s="29">
        <v>792000</v>
      </c>
    </row>
    <row r="65" spans="1:5" ht="24" x14ac:dyDescent="0.2">
      <c r="A65" s="30" t="s">
        <v>269</v>
      </c>
      <c r="B65" s="51" t="s">
        <v>15</v>
      </c>
      <c r="C65" s="51" t="s">
        <v>170</v>
      </c>
      <c r="D65" s="51"/>
      <c r="E65" s="26">
        <f>E66+E70+E74</f>
        <v>1050735</v>
      </c>
    </row>
    <row r="66" spans="1:5" ht="24" x14ac:dyDescent="0.2">
      <c r="A66" s="50" t="s">
        <v>270</v>
      </c>
      <c r="B66" s="51" t="s">
        <v>15</v>
      </c>
      <c r="C66" s="51" t="s">
        <v>171</v>
      </c>
      <c r="D66" s="51"/>
      <c r="E66" s="26">
        <f t="shared" ref="E66:E68" si="7">E67</f>
        <v>200000</v>
      </c>
    </row>
    <row r="67" spans="1:5" x14ac:dyDescent="0.2">
      <c r="A67" s="50" t="s">
        <v>300</v>
      </c>
      <c r="B67" s="51" t="s">
        <v>15</v>
      </c>
      <c r="C67" s="51" t="s">
        <v>172</v>
      </c>
      <c r="D67" s="51"/>
      <c r="E67" s="26">
        <f t="shared" si="7"/>
        <v>200000</v>
      </c>
    </row>
    <row r="68" spans="1:5" ht="24" x14ac:dyDescent="0.2">
      <c r="A68" s="42" t="s">
        <v>63</v>
      </c>
      <c r="B68" s="4" t="s">
        <v>15</v>
      </c>
      <c r="C68" s="4" t="s">
        <v>172</v>
      </c>
      <c r="D68" s="4" t="s">
        <v>55</v>
      </c>
      <c r="E68" s="28">
        <f t="shared" si="7"/>
        <v>200000</v>
      </c>
    </row>
    <row r="69" spans="1:5" ht="24" x14ac:dyDescent="0.2">
      <c r="A69" s="42" t="s">
        <v>64</v>
      </c>
      <c r="B69" s="4" t="s">
        <v>15</v>
      </c>
      <c r="C69" s="4" t="s">
        <v>172</v>
      </c>
      <c r="D69" s="4" t="s">
        <v>56</v>
      </c>
      <c r="E69" s="29">
        <v>200000</v>
      </c>
    </row>
    <row r="70" spans="1:5" ht="24" x14ac:dyDescent="0.2">
      <c r="A70" s="50" t="s">
        <v>271</v>
      </c>
      <c r="B70" s="51" t="s">
        <v>15</v>
      </c>
      <c r="C70" s="51" t="s">
        <v>273</v>
      </c>
      <c r="D70" s="51"/>
      <c r="E70" s="26">
        <f t="shared" ref="E70:E72" si="8">E71</f>
        <v>290735</v>
      </c>
    </row>
    <row r="71" spans="1:5" x14ac:dyDescent="0.2">
      <c r="A71" s="50" t="s">
        <v>278</v>
      </c>
      <c r="B71" s="51" t="s">
        <v>15</v>
      </c>
      <c r="C71" s="51" t="s">
        <v>275</v>
      </c>
      <c r="D71" s="51"/>
      <c r="E71" s="26">
        <f t="shared" si="8"/>
        <v>290735</v>
      </c>
    </row>
    <row r="72" spans="1:5" ht="24" x14ac:dyDescent="0.2">
      <c r="A72" s="42" t="s">
        <v>63</v>
      </c>
      <c r="B72" s="4" t="s">
        <v>15</v>
      </c>
      <c r="C72" s="4" t="s">
        <v>275</v>
      </c>
      <c r="D72" s="4" t="s">
        <v>55</v>
      </c>
      <c r="E72" s="28">
        <f t="shared" si="8"/>
        <v>290735</v>
      </c>
    </row>
    <row r="73" spans="1:5" ht="24" x14ac:dyDescent="0.2">
      <c r="A73" s="42" t="s">
        <v>64</v>
      </c>
      <c r="B73" s="4" t="s">
        <v>15</v>
      </c>
      <c r="C73" s="4" t="s">
        <v>275</v>
      </c>
      <c r="D73" s="4" t="s">
        <v>56</v>
      </c>
      <c r="E73" s="29">
        <v>290735</v>
      </c>
    </row>
    <row r="74" spans="1:5" ht="24" x14ac:dyDescent="0.2">
      <c r="A74" s="50" t="s">
        <v>272</v>
      </c>
      <c r="B74" s="51" t="s">
        <v>15</v>
      </c>
      <c r="C74" s="51" t="s">
        <v>274</v>
      </c>
      <c r="D74" s="51"/>
      <c r="E74" s="26">
        <f t="shared" ref="E74:E76" si="9">E75</f>
        <v>560000</v>
      </c>
    </row>
    <row r="75" spans="1:5" x14ac:dyDescent="0.2">
      <c r="A75" s="50" t="s">
        <v>279</v>
      </c>
      <c r="B75" s="51" t="s">
        <v>15</v>
      </c>
      <c r="C75" s="51" t="s">
        <v>276</v>
      </c>
      <c r="D75" s="51"/>
      <c r="E75" s="26">
        <f t="shared" si="9"/>
        <v>560000</v>
      </c>
    </row>
    <row r="76" spans="1:5" ht="24" x14ac:dyDescent="0.2">
      <c r="A76" s="42" t="s">
        <v>63</v>
      </c>
      <c r="B76" s="4" t="s">
        <v>15</v>
      </c>
      <c r="C76" s="4" t="s">
        <v>276</v>
      </c>
      <c r="D76" s="4" t="s">
        <v>55</v>
      </c>
      <c r="E76" s="28">
        <f t="shared" si="9"/>
        <v>560000</v>
      </c>
    </row>
    <row r="77" spans="1:5" ht="24" x14ac:dyDescent="0.2">
      <c r="A77" s="42" t="s">
        <v>64</v>
      </c>
      <c r="B77" s="4" t="s">
        <v>15</v>
      </c>
      <c r="C77" s="4" t="s">
        <v>276</v>
      </c>
      <c r="D77" s="4" t="s">
        <v>56</v>
      </c>
      <c r="E77" s="29">
        <v>560000</v>
      </c>
    </row>
    <row r="78" spans="1:5" ht="36" x14ac:dyDescent="0.2">
      <c r="A78" s="30" t="s">
        <v>72</v>
      </c>
      <c r="B78" s="51" t="s">
        <v>15</v>
      </c>
      <c r="C78" s="51" t="s">
        <v>144</v>
      </c>
      <c r="D78" s="4"/>
      <c r="E78" s="26">
        <f>E79</f>
        <v>8585339.1899999995</v>
      </c>
    </row>
    <row r="79" spans="1:5" ht="36" x14ac:dyDescent="0.2">
      <c r="A79" s="49" t="s">
        <v>206</v>
      </c>
      <c r="B79" s="51" t="s">
        <v>15</v>
      </c>
      <c r="C79" s="51" t="s">
        <v>143</v>
      </c>
      <c r="D79" s="4"/>
      <c r="E79" s="26">
        <f>E80+E83</f>
        <v>8585339.1899999995</v>
      </c>
    </row>
    <row r="80" spans="1:5" x14ac:dyDescent="0.2">
      <c r="A80" s="49" t="s">
        <v>267</v>
      </c>
      <c r="B80" s="51" t="s">
        <v>15</v>
      </c>
      <c r="C80" s="51" t="s">
        <v>266</v>
      </c>
      <c r="D80" s="4"/>
      <c r="E80" s="26">
        <f t="shared" ref="E80:E81" si="10">E81</f>
        <v>150613.31</v>
      </c>
    </row>
    <row r="81" spans="1:5" ht="24" x14ac:dyDescent="0.2">
      <c r="A81" s="42" t="s">
        <v>63</v>
      </c>
      <c r="B81" s="4" t="s">
        <v>15</v>
      </c>
      <c r="C81" s="4" t="s">
        <v>266</v>
      </c>
      <c r="D81" s="4" t="s">
        <v>55</v>
      </c>
      <c r="E81" s="28">
        <f t="shared" si="10"/>
        <v>150613.31</v>
      </c>
    </row>
    <row r="82" spans="1:5" ht="24" x14ac:dyDescent="0.2">
      <c r="A82" s="42" t="s">
        <v>64</v>
      </c>
      <c r="B82" s="4" t="s">
        <v>15</v>
      </c>
      <c r="C82" s="4" t="s">
        <v>266</v>
      </c>
      <c r="D82" s="4" t="s">
        <v>56</v>
      </c>
      <c r="E82" s="29">
        <v>150613.31</v>
      </c>
    </row>
    <row r="83" spans="1:5" ht="24" x14ac:dyDescent="0.2">
      <c r="A83" s="49" t="s">
        <v>219</v>
      </c>
      <c r="B83" s="51" t="s">
        <v>15</v>
      </c>
      <c r="C83" s="51" t="s">
        <v>248</v>
      </c>
      <c r="D83" s="51"/>
      <c r="E83" s="26">
        <f>E84+E86</f>
        <v>8434725.879999999</v>
      </c>
    </row>
    <row r="84" spans="1:5" ht="24" x14ac:dyDescent="0.2">
      <c r="A84" s="42" t="s">
        <v>63</v>
      </c>
      <c r="B84" s="4" t="s">
        <v>15</v>
      </c>
      <c r="C84" s="4" t="s">
        <v>248</v>
      </c>
      <c r="D84" s="4" t="s">
        <v>55</v>
      </c>
      <c r="E84" s="28">
        <f t="shared" ref="E84:E86" si="11">E85</f>
        <v>2732641.61</v>
      </c>
    </row>
    <row r="85" spans="1:5" ht="24" x14ac:dyDescent="0.2">
      <c r="A85" s="42" t="s">
        <v>64</v>
      </c>
      <c r="B85" s="4" t="s">
        <v>15</v>
      </c>
      <c r="C85" s="4" t="s">
        <v>248</v>
      </c>
      <c r="D85" s="4" t="s">
        <v>56</v>
      </c>
      <c r="E85" s="29">
        <v>2732641.61</v>
      </c>
    </row>
    <row r="86" spans="1:5" ht="24" x14ac:dyDescent="0.2">
      <c r="A86" s="113" t="s">
        <v>328</v>
      </c>
      <c r="B86" s="4" t="s">
        <v>15</v>
      </c>
      <c r="C86" s="4" t="s">
        <v>248</v>
      </c>
      <c r="D86" s="4" t="s">
        <v>329</v>
      </c>
      <c r="E86" s="28">
        <f t="shared" si="11"/>
        <v>5702084.2699999996</v>
      </c>
    </row>
    <row r="87" spans="1:5" x14ac:dyDescent="0.2">
      <c r="A87" s="42" t="s">
        <v>330</v>
      </c>
      <c r="B87" s="4" t="s">
        <v>15</v>
      </c>
      <c r="C87" s="4" t="s">
        <v>248</v>
      </c>
      <c r="D87" s="4" t="s">
        <v>331</v>
      </c>
      <c r="E87" s="29">
        <v>5702084.2699999996</v>
      </c>
    </row>
    <row r="88" spans="1:5" ht="36" x14ac:dyDescent="0.2">
      <c r="A88" s="45" t="s">
        <v>230</v>
      </c>
      <c r="B88" s="52" t="s">
        <v>15</v>
      </c>
      <c r="C88" s="51" t="s">
        <v>125</v>
      </c>
      <c r="D88" s="5"/>
      <c r="E88" s="26">
        <f>E89</f>
        <v>378780</v>
      </c>
    </row>
    <row r="89" spans="1:5" ht="24" x14ac:dyDescent="0.2">
      <c r="A89" s="48" t="s">
        <v>123</v>
      </c>
      <c r="B89" s="52" t="s">
        <v>15</v>
      </c>
      <c r="C89" s="51" t="s">
        <v>126</v>
      </c>
      <c r="D89" s="5"/>
      <c r="E89" s="26">
        <f>E90</f>
        <v>378780</v>
      </c>
    </row>
    <row r="90" spans="1:5" x14ac:dyDescent="0.2">
      <c r="A90" s="21" t="s">
        <v>115</v>
      </c>
      <c r="B90" s="52" t="s">
        <v>15</v>
      </c>
      <c r="C90" s="53" t="s">
        <v>290</v>
      </c>
      <c r="D90" s="52"/>
      <c r="E90" s="26">
        <f>E91+E93+E95</f>
        <v>378780</v>
      </c>
    </row>
    <row r="91" spans="1:5" ht="24" x14ac:dyDescent="0.2">
      <c r="A91" s="42" t="s">
        <v>63</v>
      </c>
      <c r="B91" s="5" t="s">
        <v>15</v>
      </c>
      <c r="C91" s="27" t="s">
        <v>290</v>
      </c>
      <c r="D91" s="5" t="s">
        <v>55</v>
      </c>
      <c r="E91" s="28">
        <f>E92</f>
        <v>325332</v>
      </c>
    </row>
    <row r="92" spans="1:5" ht="24" x14ac:dyDescent="0.2">
      <c r="A92" s="42" t="s">
        <v>64</v>
      </c>
      <c r="B92" s="5" t="s">
        <v>15</v>
      </c>
      <c r="C92" s="27" t="s">
        <v>290</v>
      </c>
      <c r="D92" s="5" t="s">
        <v>56</v>
      </c>
      <c r="E92" s="29">
        <v>325332</v>
      </c>
    </row>
    <row r="93" spans="1:5" x14ac:dyDescent="0.2">
      <c r="A93" s="47" t="s">
        <v>99</v>
      </c>
      <c r="B93" s="5" t="s">
        <v>15</v>
      </c>
      <c r="C93" s="27" t="s">
        <v>290</v>
      </c>
      <c r="D93" s="5" t="s">
        <v>98</v>
      </c>
      <c r="E93" s="28">
        <f>E94</f>
        <v>3448</v>
      </c>
    </row>
    <row r="94" spans="1:5" x14ac:dyDescent="0.2">
      <c r="A94" s="47" t="s">
        <v>100</v>
      </c>
      <c r="B94" s="5" t="s">
        <v>15</v>
      </c>
      <c r="C94" s="27" t="s">
        <v>290</v>
      </c>
      <c r="D94" s="5" t="s">
        <v>97</v>
      </c>
      <c r="E94" s="29">
        <v>3448</v>
      </c>
    </row>
    <row r="95" spans="1:5" x14ac:dyDescent="0.2">
      <c r="A95" s="6" t="s">
        <v>47</v>
      </c>
      <c r="B95" s="5" t="s">
        <v>15</v>
      </c>
      <c r="C95" s="27" t="s">
        <v>290</v>
      </c>
      <c r="D95" s="5" t="s">
        <v>57</v>
      </c>
      <c r="E95" s="28">
        <f>E96</f>
        <v>50000</v>
      </c>
    </row>
    <row r="96" spans="1:5" x14ac:dyDescent="0.2">
      <c r="A96" s="47" t="s">
        <v>65</v>
      </c>
      <c r="B96" s="5" t="s">
        <v>15</v>
      </c>
      <c r="C96" s="27" t="s">
        <v>290</v>
      </c>
      <c r="D96" s="5" t="s">
        <v>58</v>
      </c>
      <c r="E96" s="29">
        <v>50000</v>
      </c>
    </row>
    <row r="97" spans="1:5" x14ac:dyDescent="0.2">
      <c r="A97" s="1" t="s">
        <v>16</v>
      </c>
      <c r="B97" s="3" t="s">
        <v>17</v>
      </c>
      <c r="C97" s="34" t="s">
        <v>76</v>
      </c>
      <c r="D97" s="3" t="s">
        <v>76</v>
      </c>
      <c r="E97" s="25">
        <f t="shared" ref="E97:E102" si="12">E98</f>
        <v>301177</v>
      </c>
    </row>
    <row r="98" spans="1:5" x14ac:dyDescent="0.2">
      <c r="A98" s="11" t="s">
        <v>18</v>
      </c>
      <c r="B98" s="13" t="s">
        <v>19</v>
      </c>
      <c r="C98" s="35" t="s">
        <v>76</v>
      </c>
      <c r="D98" s="8" t="s">
        <v>76</v>
      </c>
      <c r="E98" s="31">
        <f t="shared" si="12"/>
        <v>301177</v>
      </c>
    </row>
    <row r="99" spans="1:5" ht="24" x14ac:dyDescent="0.2">
      <c r="A99" s="30" t="s">
        <v>88</v>
      </c>
      <c r="B99" s="51" t="s">
        <v>19</v>
      </c>
      <c r="C99" s="51" t="s">
        <v>145</v>
      </c>
      <c r="D99" s="5" t="s">
        <v>76</v>
      </c>
      <c r="E99" s="26">
        <f t="shared" si="12"/>
        <v>301177</v>
      </c>
    </row>
    <row r="100" spans="1:5" x14ac:dyDescent="0.2">
      <c r="A100" s="49" t="s">
        <v>75</v>
      </c>
      <c r="B100" s="52" t="s">
        <v>19</v>
      </c>
      <c r="C100" s="53" t="s">
        <v>146</v>
      </c>
      <c r="D100" s="52" t="s">
        <v>76</v>
      </c>
      <c r="E100" s="26">
        <f t="shared" si="12"/>
        <v>301177</v>
      </c>
    </row>
    <row r="101" spans="1:5" ht="24" x14ac:dyDescent="0.2">
      <c r="A101" s="49" t="s">
        <v>20</v>
      </c>
      <c r="B101" s="52" t="s">
        <v>19</v>
      </c>
      <c r="C101" s="53" t="s">
        <v>147</v>
      </c>
      <c r="D101" s="52" t="s">
        <v>76</v>
      </c>
      <c r="E101" s="26">
        <f>E102+E104</f>
        <v>301177</v>
      </c>
    </row>
    <row r="102" spans="1:5" ht="48" x14ac:dyDescent="0.2">
      <c r="A102" s="6" t="s">
        <v>83</v>
      </c>
      <c r="B102" s="5" t="s">
        <v>19</v>
      </c>
      <c r="C102" s="27" t="s">
        <v>147</v>
      </c>
      <c r="D102" s="4" t="s">
        <v>52</v>
      </c>
      <c r="E102" s="28">
        <f t="shared" si="12"/>
        <v>251501</v>
      </c>
    </row>
    <row r="103" spans="1:5" ht="24" x14ac:dyDescent="0.2">
      <c r="A103" s="6" t="s">
        <v>93</v>
      </c>
      <c r="B103" s="5" t="s">
        <v>19</v>
      </c>
      <c r="C103" s="27" t="s">
        <v>147</v>
      </c>
      <c r="D103" s="4" t="s">
        <v>54</v>
      </c>
      <c r="E103" s="29">
        <v>251501</v>
      </c>
    </row>
    <row r="104" spans="1:5" ht="24" x14ac:dyDescent="0.2">
      <c r="A104" s="42" t="s">
        <v>63</v>
      </c>
      <c r="B104" s="5" t="s">
        <v>19</v>
      </c>
      <c r="C104" s="27" t="s">
        <v>147</v>
      </c>
      <c r="D104" s="4" t="s">
        <v>55</v>
      </c>
      <c r="E104" s="28">
        <f>E105</f>
        <v>49676</v>
      </c>
    </row>
    <row r="105" spans="1:5" ht="24" x14ac:dyDescent="0.2">
      <c r="A105" s="42" t="s">
        <v>64</v>
      </c>
      <c r="B105" s="5" t="s">
        <v>19</v>
      </c>
      <c r="C105" s="27" t="s">
        <v>147</v>
      </c>
      <c r="D105" s="4" t="s">
        <v>56</v>
      </c>
      <c r="E105" s="29">
        <v>49676</v>
      </c>
    </row>
    <row r="106" spans="1:5" ht="24" x14ac:dyDescent="0.2">
      <c r="A106" s="10" t="s">
        <v>21</v>
      </c>
      <c r="B106" s="3" t="s">
        <v>22</v>
      </c>
      <c r="C106" s="3"/>
      <c r="D106" s="3"/>
      <c r="E106" s="25">
        <f>E107+E130</f>
        <v>3328427.76</v>
      </c>
    </row>
    <row r="107" spans="1:5" ht="36" x14ac:dyDescent="0.2">
      <c r="A107" s="11" t="s">
        <v>23</v>
      </c>
      <c r="B107" s="13" t="s">
        <v>24</v>
      </c>
      <c r="C107" s="8"/>
      <c r="D107" s="54"/>
      <c r="E107" s="32">
        <f t="shared" ref="E107:E108" si="13">E108</f>
        <v>2513669</v>
      </c>
    </row>
    <row r="108" spans="1:5" ht="36" x14ac:dyDescent="0.2">
      <c r="A108" s="30" t="s">
        <v>85</v>
      </c>
      <c r="B108" s="52" t="s">
        <v>24</v>
      </c>
      <c r="C108" s="52" t="s">
        <v>131</v>
      </c>
      <c r="D108" s="18"/>
      <c r="E108" s="26">
        <f t="shared" si="13"/>
        <v>2513669</v>
      </c>
    </row>
    <row r="109" spans="1:5" ht="24" x14ac:dyDescent="0.2">
      <c r="A109" s="14" t="s">
        <v>130</v>
      </c>
      <c r="B109" s="52" t="s">
        <v>24</v>
      </c>
      <c r="C109" s="52" t="s">
        <v>132</v>
      </c>
      <c r="D109" s="18"/>
      <c r="E109" s="26">
        <f>E110+E113+E116+E119+E124+E127</f>
        <v>2513669</v>
      </c>
    </row>
    <row r="110" spans="1:5" x14ac:dyDescent="0.2">
      <c r="A110" s="14" t="s">
        <v>111</v>
      </c>
      <c r="B110" s="52" t="s">
        <v>24</v>
      </c>
      <c r="C110" s="52" t="s">
        <v>148</v>
      </c>
      <c r="D110" s="5"/>
      <c r="E110" s="26">
        <f t="shared" ref="E110:E111" si="14">E111</f>
        <v>50000</v>
      </c>
    </row>
    <row r="111" spans="1:5" ht="24" x14ac:dyDescent="0.2">
      <c r="A111" s="42" t="s">
        <v>63</v>
      </c>
      <c r="B111" s="5" t="s">
        <v>24</v>
      </c>
      <c r="C111" s="5" t="s">
        <v>148</v>
      </c>
      <c r="D111" s="5" t="s">
        <v>55</v>
      </c>
      <c r="E111" s="28">
        <f t="shared" si="14"/>
        <v>50000</v>
      </c>
    </row>
    <row r="112" spans="1:5" ht="24" x14ac:dyDescent="0.2">
      <c r="A112" s="42" t="s">
        <v>64</v>
      </c>
      <c r="B112" s="5" t="s">
        <v>24</v>
      </c>
      <c r="C112" s="5" t="s">
        <v>148</v>
      </c>
      <c r="D112" s="5" t="s">
        <v>56</v>
      </c>
      <c r="E112" s="29">
        <v>50000</v>
      </c>
    </row>
    <row r="113" spans="1:5" ht="24" x14ac:dyDescent="0.2">
      <c r="A113" s="50" t="s">
        <v>238</v>
      </c>
      <c r="B113" s="52" t="s">
        <v>24</v>
      </c>
      <c r="C113" s="52" t="s">
        <v>231</v>
      </c>
      <c r="D113" s="52"/>
      <c r="E113" s="26">
        <f t="shared" ref="E113:E114" si="15">E114</f>
        <v>50000</v>
      </c>
    </row>
    <row r="114" spans="1:5" ht="24" x14ac:dyDescent="0.2">
      <c r="A114" s="42" t="s">
        <v>63</v>
      </c>
      <c r="B114" s="5" t="s">
        <v>24</v>
      </c>
      <c r="C114" s="5" t="s">
        <v>231</v>
      </c>
      <c r="D114" s="5" t="s">
        <v>55</v>
      </c>
      <c r="E114" s="28">
        <f t="shared" si="15"/>
        <v>50000</v>
      </c>
    </row>
    <row r="115" spans="1:5" ht="24" x14ac:dyDescent="0.2">
      <c r="A115" s="42" t="s">
        <v>64</v>
      </c>
      <c r="B115" s="5" t="s">
        <v>24</v>
      </c>
      <c r="C115" s="5" t="s">
        <v>231</v>
      </c>
      <c r="D115" s="5" t="s">
        <v>56</v>
      </c>
      <c r="E115" s="29">
        <v>50000</v>
      </c>
    </row>
    <row r="116" spans="1:5" x14ac:dyDescent="0.2">
      <c r="A116" s="50" t="s">
        <v>150</v>
      </c>
      <c r="B116" s="52" t="s">
        <v>24</v>
      </c>
      <c r="C116" s="52" t="s">
        <v>149</v>
      </c>
      <c r="D116" s="52"/>
      <c r="E116" s="26">
        <f t="shared" ref="E116:E117" si="16">E117</f>
        <v>1484994</v>
      </c>
    </row>
    <row r="117" spans="1:5" ht="48" x14ac:dyDescent="0.2">
      <c r="A117" s="6" t="s">
        <v>83</v>
      </c>
      <c r="B117" s="5" t="s">
        <v>24</v>
      </c>
      <c r="C117" s="5" t="s">
        <v>149</v>
      </c>
      <c r="D117" s="18">
        <v>100</v>
      </c>
      <c r="E117" s="28">
        <f t="shared" si="16"/>
        <v>1484994</v>
      </c>
    </row>
    <row r="118" spans="1:5" ht="24" x14ac:dyDescent="0.2">
      <c r="A118" s="6" t="s">
        <v>93</v>
      </c>
      <c r="B118" s="5" t="s">
        <v>24</v>
      </c>
      <c r="C118" s="5" t="s">
        <v>149</v>
      </c>
      <c r="D118" s="18">
        <v>120</v>
      </c>
      <c r="E118" s="29">
        <v>1484994</v>
      </c>
    </row>
    <row r="119" spans="1:5" x14ac:dyDescent="0.2">
      <c r="A119" s="50" t="s">
        <v>151</v>
      </c>
      <c r="B119" s="52" t="s">
        <v>24</v>
      </c>
      <c r="C119" s="52" t="s">
        <v>205</v>
      </c>
      <c r="D119" s="52"/>
      <c r="E119" s="26">
        <f>E120+E122</f>
        <v>128700</v>
      </c>
    </row>
    <row r="120" spans="1:5" ht="48" x14ac:dyDescent="0.2">
      <c r="A120" s="6" t="s">
        <v>83</v>
      </c>
      <c r="B120" s="5" t="s">
        <v>24</v>
      </c>
      <c r="C120" s="5" t="s">
        <v>205</v>
      </c>
      <c r="D120" s="18">
        <v>100</v>
      </c>
      <c r="E120" s="28">
        <f>E121</f>
        <v>92700</v>
      </c>
    </row>
    <row r="121" spans="1:5" ht="24" x14ac:dyDescent="0.2">
      <c r="A121" s="6" t="s">
        <v>93</v>
      </c>
      <c r="B121" s="5" t="s">
        <v>24</v>
      </c>
      <c r="C121" s="5" t="s">
        <v>205</v>
      </c>
      <c r="D121" s="18">
        <v>120</v>
      </c>
      <c r="E121" s="29">
        <v>92700</v>
      </c>
    </row>
    <row r="122" spans="1:5" ht="24" x14ac:dyDescent="0.2">
      <c r="A122" s="42" t="s">
        <v>63</v>
      </c>
      <c r="B122" s="5" t="s">
        <v>24</v>
      </c>
      <c r="C122" s="5" t="s">
        <v>205</v>
      </c>
      <c r="D122" s="5" t="s">
        <v>55</v>
      </c>
      <c r="E122" s="28">
        <f>E123</f>
        <v>36000</v>
      </c>
    </row>
    <row r="123" spans="1:5" ht="24" x14ac:dyDescent="0.2">
      <c r="A123" s="42" t="s">
        <v>64</v>
      </c>
      <c r="B123" s="5" t="s">
        <v>24</v>
      </c>
      <c r="C123" s="5" t="s">
        <v>205</v>
      </c>
      <c r="D123" s="5" t="s">
        <v>56</v>
      </c>
      <c r="E123" s="29">
        <v>36000</v>
      </c>
    </row>
    <row r="124" spans="1:5" ht="24" x14ac:dyDescent="0.2">
      <c r="A124" s="50" t="s">
        <v>154</v>
      </c>
      <c r="B124" s="52" t="s">
        <v>24</v>
      </c>
      <c r="C124" s="52" t="s">
        <v>155</v>
      </c>
      <c r="D124" s="52"/>
      <c r="E124" s="26">
        <f t="shared" ref="E124:E125" si="17">E125</f>
        <v>445000</v>
      </c>
    </row>
    <row r="125" spans="1:5" ht="24" x14ac:dyDescent="0.2">
      <c r="A125" s="42" t="s">
        <v>63</v>
      </c>
      <c r="B125" s="5" t="s">
        <v>24</v>
      </c>
      <c r="C125" s="5" t="s">
        <v>155</v>
      </c>
      <c r="D125" s="5" t="s">
        <v>55</v>
      </c>
      <c r="E125" s="28">
        <f t="shared" si="17"/>
        <v>445000</v>
      </c>
    </row>
    <row r="126" spans="1:5" ht="24" x14ac:dyDescent="0.2">
      <c r="A126" s="42" t="s">
        <v>64</v>
      </c>
      <c r="B126" s="5" t="s">
        <v>24</v>
      </c>
      <c r="C126" s="5" t="s">
        <v>155</v>
      </c>
      <c r="D126" s="5" t="s">
        <v>56</v>
      </c>
      <c r="E126" s="29">
        <v>445000</v>
      </c>
    </row>
    <row r="127" spans="1:5" ht="24" x14ac:dyDescent="0.2">
      <c r="A127" s="50" t="s">
        <v>152</v>
      </c>
      <c r="B127" s="52" t="s">
        <v>24</v>
      </c>
      <c r="C127" s="52" t="s">
        <v>153</v>
      </c>
      <c r="D127" s="52"/>
      <c r="E127" s="26">
        <f t="shared" ref="E127:E128" si="18">E128</f>
        <v>354975</v>
      </c>
    </row>
    <row r="128" spans="1:5" ht="48" x14ac:dyDescent="0.2">
      <c r="A128" s="6" t="s">
        <v>83</v>
      </c>
      <c r="B128" s="5" t="s">
        <v>24</v>
      </c>
      <c r="C128" s="5" t="s">
        <v>153</v>
      </c>
      <c r="D128" s="18">
        <v>100</v>
      </c>
      <c r="E128" s="28">
        <f t="shared" si="18"/>
        <v>354975</v>
      </c>
    </row>
    <row r="129" spans="1:5" ht="24" x14ac:dyDescent="0.2">
      <c r="A129" s="6" t="s">
        <v>93</v>
      </c>
      <c r="B129" s="5" t="s">
        <v>24</v>
      </c>
      <c r="C129" s="5" t="s">
        <v>153</v>
      </c>
      <c r="D129" s="18">
        <v>120</v>
      </c>
      <c r="E129" s="29">
        <v>354975</v>
      </c>
    </row>
    <row r="130" spans="1:5" x14ac:dyDescent="0.2">
      <c r="A130" s="11" t="s">
        <v>77</v>
      </c>
      <c r="B130" s="13" t="s">
        <v>48</v>
      </c>
      <c r="C130" s="8"/>
      <c r="D130" s="54"/>
      <c r="E130" s="32">
        <f t="shared" ref="E130:E132" si="19">E131</f>
        <v>814758.76</v>
      </c>
    </row>
    <row r="131" spans="1:5" ht="36" x14ac:dyDescent="0.2">
      <c r="A131" s="30" t="s">
        <v>85</v>
      </c>
      <c r="B131" s="52" t="s">
        <v>48</v>
      </c>
      <c r="C131" s="52" t="s">
        <v>131</v>
      </c>
      <c r="D131" s="18"/>
      <c r="E131" s="26">
        <f t="shared" si="19"/>
        <v>814758.76</v>
      </c>
    </row>
    <row r="132" spans="1:5" ht="24" x14ac:dyDescent="0.2">
      <c r="A132" s="14" t="s">
        <v>130</v>
      </c>
      <c r="B132" s="52" t="s">
        <v>48</v>
      </c>
      <c r="C132" s="52" t="s">
        <v>132</v>
      </c>
      <c r="D132" s="18"/>
      <c r="E132" s="26">
        <f t="shared" si="19"/>
        <v>814758.76</v>
      </c>
    </row>
    <row r="133" spans="1:5" ht="24" x14ac:dyDescent="0.2">
      <c r="A133" s="14" t="s">
        <v>89</v>
      </c>
      <c r="B133" s="52" t="s">
        <v>48</v>
      </c>
      <c r="C133" s="52" t="s">
        <v>157</v>
      </c>
      <c r="D133" s="18"/>
      <c r="E133" s="26">
        <f>E134+E136</f>
        <v>814758.76</v>
      </c>
    </row>
    <row r="134" spans="1:5" ht="48" x14ac:dyDescent="0.2">
      <c r="A134" s="6" t="s">
        <v>83</v>
      </c>
      <c r="B134" s="5" t="s">
        <v>48</v>
      </c>
      <c r="C134" s="5" t="s">
        <v>157</v>
      </c>
      <c r="D134" s="18">
        <v>100</v>
      </c>
      <c r="E134" s="28">
        <f>E135</f>
        <v>476540</v>
      </c>
    </row>
    <row r="135" spans="1:5" ht="24" x14ac:dyDescent="0.2">
      <c r="A135" s="6" t="s">
        <v>93</v>
      </c>
      <c r="B135" s="5" t="s">
        <v>48</v>
      </c>
      <c r="C135" s="5" t="s">
        <v>157</v>
      </c>
      <c r="D135" s="18">
        <v>120</v>
      </c>
      <c r="E135" s="29">
        <v>476540</v>
      </c>
    </row>
    <row r="136" spans="1:5" ht="24" x14ac:dyDescent="0.2">
      <c r="A136" s="42" t="s">
        <v>63</v>
      </c>
      <c r="B136" s="5" t="s">
        <v>48</v>
      </c>
      <c r="C136" s="5" t="s">
        <v>157</v>
      </c>
      <c r="D136" s="5" t="s">
        <v>55</v>
      </c>
      <c r="E136" s="28">
        <f>E137</f>
        <v>338218.76</v>
      </c>
    </row>
    <row r="137" spans="1:5" ht="24" x14ac:dyDescent="0.2">
      <c r="A137" s="42" t="s">
        <v>64</v>
      </c>
      <c r="B137" s="5" t="s">
        <v>48</v>
      </c>
      <c r="C137" s="5" t="s">
        <v>157</v>
      </c>
      <c r="D137" s="5" t="s">
        <v>56</v>
      </c>
      <c r="E137" s="29">
        <v>338218.76</v>
      </c>
    </row>
    <row r="138" spans="1:5" x14ac:dyDescent="0.2">
      <c r="A138" s="16" t="s">
        <v>106</v>
      </c>
      <c r="B138" s="3" t="s">
        <v>103</v>
      </c>
      <c r="C138" s="9"/>
      <c r="D138" s="55"/>
      <c r="E138" s="25">
        <f>E139+E145+E160</f>
        <v>11831262.859999999</v>
      </c>
    </row>
    <row r="139" spans="1:5" x14ac:dyDescent="0.2">
      <c r="A139" s="36" t="s">
        <v>320</v>
      </c>
      <c r="B139" s="13" t="s">
        <v>321</v>
      </c>
      <c r="C139" s="8"/>
      <c r="D139" s="54"/>
      <c r="E139" s="32">
        <f>E140</f>
        <v>170000</v>
      </c>
    </row>
    <row r="140" spans="1:5" s="33" customFormat="1" ht="36" x14ac:dyDescent="0.2">
      <c r="A140" s="30" t="s">
        <v>72</v>
      </c>
      <c r="B140" s="52" t="s">
        <v>321</v>
      </c>
      <c r="C140" s="52" t="s">
        <v>144</v>
      </c>
      <c r="D140" s="18"/>
      <c r="E140" s="26">
        <f>E142</f>
        <v>170000</v>
      </c>
    </row>
    <row r="141" spans="1:5" ht="36" x14ac:dyDescent="0.2">
      <c r="A141" s="49" t="s">
        <v>179</v>
      </c>
      <c r="B141" s="52" t="s">
        <v>321</v>
      </c>
      <c r="C141" s="52" t="s">
        <v>143</v>
      </c>
      <c r="D141" s="18"/>
      <c r="E141" s="26">
        <f>E142</f>
        <v>170000</v>
      </c>
    </row>
    <row r="142" spans="1:5" ht="24" x14ac:dyDescent="0.2">
      <c r="A142" s="49" t="s">
        <v>219</v>
      </c>
      <c r="B142" s="52" t="s">
        <v>321</v>
      </c>
      <c r="C142" s="52" t="s">
        <v>248</v>
      </c>
      <c r="D142" s="39"/>
      <c r="E142" s="26">
        <f>E143</f>
        <v>170000</v>
      </c>
    </row>
    <row r="143" spans="1:5" s="33" customFormat="1" ht="24" x14ac:dyDescent="0.2">
      <c r="A143" s="42" t="s">
        <v>63</v>
      </c>
      <c r="B143" s="5" t="s">
        <v>321</v>
      </c>
      <c r="C143" s="5" t="s">
        <v>248</v>
      </c>
      <c r="D143" s="18">
        <v>200</v>
      </c>
      <c r="E143" s="28">
        <f>E144</f>
        <v>170000</v>
      </c>
    </row>
    <row r="144" spans="1:5" ht="24" x14ac:dyDescent="0.2">
      <c r="A144" s="42" t="s">
        <v>64</v>
      </c>
      <c r="B144" s="5" t="s">
        <v>321</v>
      </c>
      <c r="C144" s="5" t="s">
        <v>248</v>
      </c>
      <c r="D144" s="18">
        <v>240</v>
      </c>
      <c r="E144" s="29">
        <v>170000</v>
      </c>
    </row>
    <row r="145" spans="1:5" x14ac:dyDescent="0.2">
      <c r="A145" s="17" t="s">
        <v>110</v>
      </c>
      <c r="B145" s="13" t="s">
        <v>108</v>
      </c>
      <c r="C145" s="8"/>
      <c r="D145" s="54"/>
      <c r="E145" s="32">
        <f t="shared" ref="E145:E146" si="20">E146</f>
        <v>11211262.859999999</v>
      </c>
    </row>
    <row r="146" spans="1:5" ht="36" x14ac:dyDescent="0.2">
      <c r="A146" s="30" t="s">
        <v>109</v>
      </c>
      <c r="B146" s="52" t="s">
        <v>108</v>
      </c>
      <c r="C146" s="52" t="s">
        <v>158</v>
      </c>
      <c r="D146" s="5"/>
      <c r="E146" s="26">
        <f t="shared" si="20"/>
        <v>11211262.859999999</v>
      </c>
    </row>
    <row r="147" spans="1:5" ht="24" x14ac:dyDescent="0.2">
      <c r="A147" s="14" t="s">
        <v>160</v>
      </c>
      <c r="B147" s="52" t="s">
        <v>108</v>
      </c>
      <c r="C147" s="52" t="s">
        <v>159</v>
      </c>
      <c r="D147" s="5"/>
      <c r="E147" s="26">
        <f>E148+E151+E154+E157</f>
        <v>11211262.859999999</v>
      </c>
    </row>
    <row r="148" spans="1:5" x14ac:dyDescent="0.2">
      <c r="A148" s="14" t="s">
        <v>112</v>
      </c>
      <c r="B148" s="52" t="s">
        <v>108</v>
      </c>
      <c r="C148" s="52" t="s">
        <v>161</v>
      </c>
      <c r="D148" s="5"/>
      <c r="E148" s="26">
        <f t="shared" ref="E148:E149" si="21">E149</f>
        <v>6804395.8600000003</v>
      </c>
    </row>
    <row r="149" spans="1:5" ht="24" x14ac:dyDescent="0.2">
      <c r="A149" s="42" t="s">
        <v>63</v>
      </c>
      <c r="B149" s="5" t="s">
        <v>108</v>
      </c>
      <c r="C149" s="5" t="s">
        <v>161</v>
      </c>
      <c r="D149" s="5" t="s">
        <v>55</v>
      </c>
      <c r="E149" s="28">
        <f t="shared" si="21"/>
        <v>6804395.8600000003</v>
      </c>
    </row>
    <row r="150" spans="1:5" ht="24" x14ac:dyDescent="0.2">
      <c r="A150" s="42" t="s">
        <v>64</v>
      </c>
      <c r="B150" s="5" t="s">
        <v>108</v>
      </c>
      <c r="C150" s="5" t="s">
        <v>161</v>
      </c>
      <c r="D150" s="5" t="s">
        <v>56</v>
      </c>
      <c r="E150" s="29">
        <v>6804395.8600000003</v>
      </c>
    </row>
    <row r="151" spans="1:5" x14ac:dyDescent="0.2">
      <c r="A151" s="14" t="s">
        <v>162</v>
      </c>
      <c r="B151" s="52" t="s">
        <v>108</v>
      </c>
      <c r="C151" s="52" t="s">
        <v>163</v>
      </c>
      <c r="D151" s="5"/>
      <c r="E151" s="26">
        <f t="shared" ref="E151:E152" si="22">E152</f>
        <v>2345784</v>
      </c>
    </row>
    <row r="152" spans="1:5" ht="24" x14ac:dyDescent="0.2">
      <c r="A152" s="42" t="s">
        <v>63</v>
      </c>
      <c r="B152" s="5" t="s">
        <v>108</v>
      </c>
      <c r="C152" s="5" t="s">
        <v>163</v>
      </c>
      <c r="D152" s="5" t="s">
        <v>55</v>
      </c>
      <c r="E152" s="28">
        <f t="shared" si="22"/>
        <v>2345784</v>
      </c>
    </row>
    <row r="153" spans="1:5" ht="24" x14ac:dyDescent="0.2">
      <c r="A153" s="42" t="s">
        <v>64</v>
      </c>
      <c r="B153" s="5" t="s">
        <v>108</v>
      </c>
      <c r="C153" s="5" t="s">
        <v>163</v>
      </c>
      <c r="D153" s="5" t="s">
        <v>56</v>
      </c>
      <c r="E153" s="29">
        <v>2345784</v>
      </c>
    </row>
    <row r="154" spans="1:5" x14ac:dyDescent="0.2">
      <c r="A154" s="14" t="s">
        <v>113</v>
      </c>
      <c r="B154" s="52" t="s">
        <v>108</v>
      </c>
      <c r="C154" s="52" t="s">
        <v>164</v>
      </c>
      <c r="D154" s="5"/>
      <c r="E154" s="26">
        <f t="shared" ref="E154:E155" si="23">E155</f>
        <v>600000</v>
      </c>
    </row>
    <row r="155" spans="1:5" ht="24" x14ac:dyDescent="0.2">
      <c r="A155" s="42" t="s">
        <v>63</v>
      </c>
      <c r="B155" s="5" t="s">
        <v>108</v>
      </c>
      <c r="C155" s="5" t="s">
        <v>164</v>
      </c>
      <c r="D155" s="5" t="s">
        <v>55</v>
      </c>
      <c r="E155" s="28">
        <f t="shared" si="23"/>
        <v>600000</v>
      </c>
    </row>
    <row r="156" spans="1:5" ht="24" x14ac:dyDescent="0.2">
      <c r="A156" s="42" t="s">
        <v>64</v>
      </c>
      <c r="B156" s="5" t="s">
        <v>108</v>
      </c>
      <c r="C156" s="5" t="s">
        <v>164</v>
      </c>
      <c r="D156" s="5" t="s">
        <v>56</v>
      </c>
      <c r="E156" s="29">
        <v>600000</v>
      </c>
    </row>
    <row r="157" spans="1:5" ht="36" x14ac:dyDescent="0.2">
      <c r="A157" s="14" t="s">
        <v>239</v>
      </c>
      <c r="B157" s="52" t="s">
        <v>108</v>
      </c>
      <c r="C157" s="52" t="s">
        <v>232</v>
      </c>
      <c r="D157" s="52"/>
      <c r="E157" s="26">
        <f t="shared" ref="E157:E158" si="24">E158</f>
        <v>1461083</v>
      </c>
    </row>
    <row r="158" spans="1:5" ht="24" x14ac:dyDescent="0.2">
      <c r="A158" s="42" t="s">
        <v>63</v>
      </c>
      <c r="B158" s="5" t="s">
        <v>108</v>
      </c>
      <c r="C158" s="5" t="s">
        <v>232</v>
      </c>
      <c r="D158" s="5" t="s">
        <v>55</v>
      </c>
      <c r="E158" s="28">
        <f t="shared" si="24"/>
        <v>1461083</v>
      </c>
    </row>
    <row r="159" spans="1:5" ht="24" x14ac:dyDescent="0.2">
      <c r="A159" s="42" t="s">
        <v>64</v>
      </c>
      <c r="B159" s="5" t="s">
        <v>108</v>
      </c>
      <c r="C159" s="5" t="s">
        <v>232</v>
      </c>
      <c r="D159" s="5" t="s">
        <v>56</v>
      </c>
      <c r="E159" s="29">
        <v>1461083</v>
      </c>
    </row>
    <row r="160" spans="1:5" x14ac:dyDescent="0.2">
      <c r="A160" s="17" t="s">
        <v>105</v>
      </c>
      <c r="B160" s="13" t="s">
        <v>104</v>
      </c>
      <c r="C160" s="8"/>
      <c r="D160" s="54"/>
      <c r="E160" s="32">
        <f t="shared" ref="E160" si="25">E161</f>
        <v>450000</v>
      </c>
    </row>
    <row r="161" spans="1:5" ht="36" x14ac:dyDescent="0.2">
      <c r="A161" s="30" t="s">
        <v>72</v>
      </c>
      <c r="B161" s="52" t="s">
        <v>104</v>
      </c>
      <c r="C161" s="52" t="s">
        <v>144</v>
      </c>
      <c r="D161" s="18"/>
      <c r="E161" s="26">
        <f>E162</f>
        <v>450000</v>
      </c>
    </row>
    <row r="162" spans="1:5" ht="36" x14ac:dyDescent="0.2">
      <c r="A162" s="49" t="s">
        <v>206</v>
      </c>
      <c r="B162" s="52" t="s">
        <v>104</v>
      </c>
      <c r="C162" s="52" t="s">
        <v>143</v>
      </c>
      <c r="D162" s="18"/>
      <c r="E162" s="26">
        <f>E163+E166</f>
        <v>450000</v>
      </c>
    </row>
    <row r="163" spans="1:5" ht="36" x14ac:dyDescent="0.2">
      <c r="A163" s="49" t="s">
        <v>302</v>
      </c>
      <c r="B163" s="52" t="s">
        <v>104</v>
      </c>
      <c r="C163" s="52" t="s">
        <v>303</v>
      </c>
      <c r="D163" s="18"/>
      <c r="E163" s="26">
        <f t="shared" ref="E163:E164" si="26">E164</f>
        <v>50000</v>
      </c>
    </row>
    <row r="164" spans="1:5" ht="24" x14ac:dyDescent="0.2">
      <c r="A164" s="42" t="s">
        <v>63</v>
      </c>
      <c r="B164" s="5" t="s">
        <v>104</v>
      </c>
      <c r="C164" s="5" t="s">
        <v>303</v>
      </c>
      <c r="D164" s="5" t="s">
        <v>55</v>
      </c>
      <c r="E164" s="28">
        <f t="shared" si="26"/>
        <v>50000</v>
      </c>
    </row>
    <row r="165" spans="1:5" ht="24" x14ac:dyDescent="0.2">
      <c r="A165" s="42" t="s">
        <v>64</v>
      </c>
      <c r="B165" s="5" t="s">
        <v>104</v>
      </c>
      <c r="C165" s="5" t="s">
        <v>303</v>
      </c>
      <c r="D165" s="5" t="s">
        <v>56</v>
      </c>
      <c r="E165" s="29">
        <v>50000</v>
      </c>
    </row>
    <row r="166" spans="1:5" ht="24" x14ac:dyDescent="0.2">
      <c r="A166" s="14" t="s">
        <v>107</v>
      </c>
      <c r="B166" s="52" t="s">
        <v>104</v>
      </c>
      <c r="C166" s="52" t="s">
        <v>251</v>
      </c>
      <c r="D166" s="5"/>
      <c r="E166" s="26">
        <f t="shared" ref="E166:E167" si="27">E167</f>
        <v>400000</v>
      </c>
    </row>
    <row r="167" spans="1:5" ht="24" x14ac:dyDescent="0.2">
      <c r="A167" s="42" t="s">
        <v>63</v>
      </c>
      <c r="B167" s="5" t="s">
        <v>104</v>
      </c>
      <c r="C167" s="5" t="s">
        <v>251</v>
      </c>
      <c r="D167" s="5" t="s">
        <v>55</v>
      </c>
      <c r="E167" s="28">
        <f t="shared" si="27"/>
        <v>400000</v>
      </c>
    </row>
    <row r="168" spans="1:5" ht="24" x14ac:dyDescent="0.2">
      <c r="A168" s="42" t="s">
        <v>64</v>
      </c>
      <c r="B168" s="5" t="s">
        <v>104</v>
      </c>
      <c r="C168" s="5" t="s">
        <v>251</v>
      </c>
      <c r="D168" s="5" t="s">
        <v>56</v>
      </c>
      <c r="E168" s="29">
        <v>400000</v>
      </c>
    </row>
    <row r="169" spans="1:5" x14ac:dyDescent="0.2">
      <c r="A169" s="16" t="s">
        <v>25</v>
      </c>
      <c r="B169" s="3" t="s">
        <v>26</v>
      </c>
      <c r="C169" s="9"/>
      <c r="D169" s="55"/>
      <c r="E169" s="25">
        <f>E170+E218+E187</f>
        <v>59534576.629999995</v>
      </c>
    </row>
    <row r="170" spans="1:5" x14ac:dyDescent="0.2">
      <c r="A170" s="17" t="s">
        <v>27</v>
      </c>
      <c r="B170" s="13" t="s">
        <v>28</v>
      </c>
      <c r="C170" s="8"/>
      <c r="D170" s="54"/>
      <c r="E170" s="32">
        <f>E171+E176</f>
        <v>656245.94999999995</v>
      </c>
    </row>
    <row r="171" spans="1:5" ht="24" x14ac:dyDescent="0.2">
      <c r="A171" s="30" t="s">
        <v>269</v>
      </c>
      <c r="B171" s="51" t="s">
        <v>28</v>
      </c>
      <c r="C171" s="51" t="s">
        <v>170</v>
      </c>
      <c r="D171" s="5"/>
      <c r="E171" s="26">
        <f t="shared" ref="E171:E174" si="28">E172</f>
        <v>150000</v>
      </c>
    </row>
    <row r="172" spans="1:5" ht="24" x14ac:dyDescent="0.2">
      <c r="A172" s="50" t="s">
        <v>271</v>
      </c>
      <c r="B172" s="51" t="s">
        <v>28</v>
      </c>
      <c r="C172" s="51" t="s">
        <v>273</v>
      </c>
      <c r="D172" s="5"/>
      <c r="E172" s="26">
        <f t="shared" si="28"/>
        <v>150000</v>
      </c>
    </row>
    <row r="173" spans="1:5" x14ac:dyDescent="0.2">
      <c r="A173" s="50" t="s">
        <v>281</v>
      </c>
      <c r="B173" s="52" t="s">
        <v>28</v>
      </c>
      <c r="C173" s="52" t="s">
        <v>282</v>
      </c>
      <c r="D173" s="52"/>
      <c r="E173" s="26">
        <f t="shared" si="28"/>
        <v>150000</v>
      </c>
    </row>
    <row r="174" spans="1:5" ht="24" x14ac:dyDescent="0.2">
      <c r="A174" s="42" t="s">
        <v>63</v>
      </c>
      <c r="B174" s="5" t="s">
        <v>28</v>
      </c>
      <c r="C174" s="5" t="s">
        <v>282</v>
      </c>
      <c r="D174" s="5" t="s">
        <v>55</v>
      </c>
      <c r="E174" s="28">
        <f t="shared" si="28"/>
        <v>150000</v>
      </c>
    </row>
    <row r="175" spans="1:5" ht="24" x14ac:dyDescent="0.2">
      <c r="A175" s="42" t="s">
        <v>64</v>
      </c>
      <c r="B175" s="5" t="s">
        <v>28</v>
      </c>
      <c r="C175" s="5" t="s">
        <v>282</v>
      </c>
      <c r="D175" s="5" t="s">
        <v>56</v>
      </c>
      <c r="E175" s="29">
        <v>150000</v>
      </c>
    </row>
    <row r="176" spans="1:5" ht="36" x14ac:dyDescent="0.2">
      <c r="A176" s="30" t="s">
        <v>72</v>
      </c>
      <c r="B176" s="52" t="s">
        <v>28</v>
      </c>
      <c r="C176" s="52" t="s">
        <v>144</v>
      </c>
      <c r="D176" s="18"/>
      <c r="E176" s="26">
        <f>E177</f>
        <v>506245.95</v>
      </c>
    </row>
    <row r="177" spans="1:5" ht="36" x14ac:dyDescent="0.2">
      <c r="A177" s="49" t="s">
        <v>179</v>
      </c>
      <c r="B177" s="52" t="s">
        <v>28</v>
      </c>
      <c r="C177" s="52" t="s">
        <v>143</v>
      </c>
      <c r="D177" s="18"/>
      <c r="E177" s="26">
        <f>E184+E178+E181</f>
        <v>506245.95</v>
      </c>
    </row>
    <row r="178" spans="1:5" ht="36" x14ac:dyDescent="0.2">
      <c r="A178" s="49" t="s">
        <v>240</v>
      </c>
      <c r="B178" s="52" t="s">
        <v>28</v>
      </c>
      <c r="C178" s="52" t="s">
        <v>233</v>
      </c>
      <c r="D178" s="18"/>
      <c r="E178" s="26">
        <f t="shared" ref="E178:E179" si="29">E179</f>
        <v>185689</v>
      </c>
    </row>
    <row r="179" spans="1:5" ht="24" x14ac:dyDescent="0.2">
      <c r="A179" s="42" t="s">
        <v>63</v>
      </c>
      <c r="B179" s="5" t="s">
        <v>28</v>
      </c>
      <c r="C179" s="5" t="s">
        <v>233</v>
      </c>
      <c r="D179" s="18">
        <v>200</v>
      </c>
      <c r="E179" s="28">
        <f t="shared" si="29"/>
        <v>185689</v>
      </c>
    </row>
    <row r="180" spans="1:5" ht="24" x14ac:dyDescent="0.2">
      <c r="A180" s="42" t="s">
        <v>64</v>
      </c>
      <c r="B180" s="5" t="s">
        <v>28</v>
      </c>
      <c r="C180" s="5" t="s">
        <v>233</v>
      </c>
      <c r="D180" s="18">
        <v>240</v>
      </c>
      <c r="E180" s="29">
        <v>185689</v>
      </c>
    </row>
    <row r="181" spans="1:5" ht="24" x14ac:dyDescent="0.2">
      <c r="A181" s="49" t="s">
        <v>219</v>
      </c>
      <c r="B181" s="52" t="s">
        <v>28</v>
      </c>
      <c r="C181" s="52" t="s">
        <v>248</v>
      </c>
      <c r="D181" s="39"/>
      <c r="E181" s="26">
        <f>E182</f>
        <v>60000</v>
      </c>
    </row>
    <row r="182" spans="1:5" ht="24" x14ac:dyDescent="0.2">
      <c r="A182" s="42" t="s">
        <v>63</v>
      </c>
      <c r="B182" s="5" t="s">
        <v>28</v>
      </c>
      <c r="C182" s="5" t="s">
        <v>248</v>
      </c>
      <c r="D182" s="18">
        <v>200</v>
      </c>
      <c r="E182" s="28">
        <f>E183</f>
        <v>60000</v>
      </c>
    </row>
    <row r="183" spans="1:5" ht="24" x14ac:dyDescent="0.2">
      <c r="A183" s="42" t="s">
        <v>64</v>
      </c>
      <c r="B183" s="5" t="s">
        <v>28</v>
      </c>
      <c r="C183" s="5" t="s">
        <v>248</v>
      </c>
      <c r="D183" s="18">
        <v>240</v>
      </c>
      <c r="E183" s="29">
        <v>60000</v>
      </c>
    </row>
    <row r="184" spans="1:5" ht="60" x14ac:dyDescent="0.2">
      <c r="A184" s="49" t="s">
        <v>225</v>
      </c>
      <c r="B184" s="52" t="s">
        <v>28</v>
      </c>
      <c r="C184" s="52" t="s">
        <v>247</v>
      </c>
      <c r="D184" s="18"/>
      <c r="E184" s="26">
        <f t="shared" ref="E184:E185" si="30">E185</f>
        <v>260556.95</v>
      </c>
    </row>
    <row r="185" spans="1:5" ht="24" x14ac:dyDescent="0.2">
      <c r="A185" s="42" t="s">
        <v>63</v>
      </c>
      <c r="B185" s="5" t="s">
        <v>28</v>
      </c>
      <c r="C185" s="5" t="s">
        <v>247</v>
      </c>
      <c r="D185" s="18">
        <v>200</v>
      </c>
      <c r="E185" s="28">
        <f t="shared" si="30"/>
        <v>260556.95</v>
      </c>
    </row>
    <row r="186" spans="1:5" ht="24" x14ac:dyDescent="0.2">
      <c r="A186" s="42" t="s">
        <v>64</v>
      </c>
      <c r="B186" s="5" t="s">
        <v>28</v>
      </c>
      <c r="C186" s="5" t="s">
        <v>247</v>
      </c>
      <c r="D186" s="18">
        <v>240</v>
      </c>
      <c r="E186" s="29">
        <v>260556.95</v>
      </c>
    </row>
    <row r="187" spans="1:5" x14ac:dyDescent="0.2">
      <c r="A187" s="36" t="s">
        <v>101</v>
      </c>
      <c r="B187" s="13" t="s">
        <v>29</v>
      </c>
      <c r="C187" s="8"/>
      <c r="D187" s="54"/>
      <c r="E187" s="32">
        <f>E188+E193+E208</f>
        <v>32730683.329999998</v>
      </c>
    </row>
    <row r="188" spans="1:5" ht="24" x14ac:dyDescent="0.2">
      <c r="A188" s="30" t="s">
        <v>269</v>
      </c>
      <c r="B188" s="52" t="s">
        <v>29</v>
      </c>
      <c r="C188" s="52" t="s">
        <v>170</v>
      </c>
      <c r="D188" s="39"/>
      <c r="E188" s="26">
        <f t="shared" ref="E188:E191" si="31">E189</f>
        <v>513273.96</v>
      </c>
    </row>
    <row r="189" spans="1:5" ht="24" x14ac:dyDescent="0.2">
      <c r="A189" s="50" t="s">
        <v>271</v>
      </c>
      <c r="B189" s="52" t="s">
        <v>29</v>
      </c>
      <c r="C189" s="52" t="s">
        <v>273</v>
      </c>
      <c r="D189" s="39"/>
      <c r="E189" s="26">
        <f t="shared" si="31"/>
        <v>513273.96</v>
      </c>
    </row>
    <row r="190" spans="1:5" x14ac:dyDescent="0.2">
      <c r="A190" s="50" t="s">
        <v>173</v>
      </c>
      <c r="B190" s="52" t="s">
        <v>29</v>
      </c>
      <c r="C190" s="52" t="s">
        <v>283</v>
      </c>
      <c r="D190" s="39"/>
      <c r="E190" s="26">
        <f t="shared" si="31"/>
        <v>513273.96</v>
      </c>
    </row>
    <row r="191" spans="1:5" ht="24" x14ac:dyDescent="0.2">
      <c r="A191" s="42" t="s">
        <v>63</v>
      </c>
      <c r="B191" s="5" t="s">
        <v>29</v>
      </c>
      <c r="C191" s="5" t="s">
        <v>283</v>
      </c>
      <c r="D191" s="18">
        <v>200</v>
      </c>
      <c r="E191" s="28">
        <f t="shared" si="31"/>
        <v>513273.96</v>
      </c>
    </row>
    <row r="192" spans="1:5" ht="24" x14ac:dyDescent="0.2">
      <c r="A192" s="42" t="s">
        <v>64</v>
      </c>
      <c r="B192" s="5" t="s">
        <v>29</v>
      </c>
      <c r="C192" s="5" t="s">
        <v>283</v>
      </c>
      <c r="D192" s="18">
        <v>240</v>
      </c>
      <c r="E192" s="29">
        <v>513273.96</v>
      </c>
    </row>
    <row r="193" spans="1:5" ht="60" x14ac:dyDescent="0.2">
      <c r="A193" s="30" t="s">
        <v>166</v>
      </c>
      <c r="B193" s="52" t="s">
        <v>29</v>
      </c>
      <c r="C193" s="52" t="s">
        <v>167</v>
      </c>
      <c r="D193" s="18"/>
      <c r="E193" s="26">
        <f>E194</f>
        <v>3476922.4299999997</v>
      </c>
    </row>
    <row r="194" spans="1:5" ht="24" x14ac:dyDescent="0.2">
      <c r="A194" s="50" t="s">
        <v>168</v>
      </c>
      <c r="B194" s="52" t="s">
        <v>29</v>
      </c>
      <c r="C194" s="52" t="s">
        <v>169</v>
      </c>
      <c r="D194" s="18"/>
      <c r="E194" s="26">
        <f>E195+E200+E205</f>
        <v>3476922.4299999997</v>
      </c>
    </row>
    <row r="195" spans="1:5" x14ac:dyDescent="0.2">
      <c r="A195" s="50" t="s">
        <v>254</v>
      </c>
      <c r="B195" s="52" t="s">
        <v>29</v>
      </c>
      <c r="C195" s="52" t="s">
        <v>255</v>
      </c>
      <c r="D195" s="18"/>
      <c r="E195" s="26">
        <f>E196+E198</f>
        <v>2411908.61</v>
      </c>
    </row>
    <row r="196" spans="1:5" ht="24" x14ac:dyDescent="0.2">
      <c r="A196" s="42" t="s">
        <v>63</v>
      </c>
      <c r="B196" s="5" t="s">
        <v>29</v>
      </c>
      <c r="C196" s="5" t="s">
        <v>255</v>
      </c>
      <c r="D196" s="18">
        <v>200</v>
      </c>
      <c r="E196" s="28">
        <f t="shared" ref="E196:E198" si="32">E197</f>
        <v>69000</v>
      </c>
    </row>
    <row r="197" spans="1:5" ht="24" x14ac:dyDescent="0.2">
      <c r="A197" s="42" t="s">
        <v>64</v>
      </c>
      <c r="B197" s="5" t="s">
        <v>29</v>
      </c>
      <c r="C197" s="5" t="s">
        <v>255</v>
      </c>
      <c r="D197" s="18">
        <v>240</v>
      </c>
      <c r="E197" s="29">
        <v>69000</v>
      </c>
    </row>
    <row r="198" spans="1:5" x14ac:dyDescent="0.2">
      <c r="A198" s="42" t="s">
        <v>47</v>
      </c>
      <c r="B198" s="5" t="s">
        <v>29</v>
      </c>
      <c r="C198" s="5" t="s">
        <v>255</v>
      </c>
      <c r="D198" s="18">
        <v>800</v>
      </c>
      <c r="E198" s="28">
        <f t="shared" si="32"/>
        <v>2342908.61</v>
      </c>
    </row>
    <row r="199" spans="1:5" ht="36" x14ac:dyDescent="0.2">
      <c r="A199" s="42" t="s">
        <v>68</v>
      </c>
      <c r="B199" s="5" t="s">
        <v>29</v>
      </c>
      <c r="C199" s="5" t="s">
        <v>255</v>
      </c>
      <c r="D199" s="18">
        <v>814</v>
      </c>
      <c r="E199" s="29">
        <v>2342908.61</v>
      </c>
    </row>
    <row r="200" spans="1:5" ht="24" x14ac:dyDescent="0.2">
      <c r="A200" s="49" t="s">
        <v>332</v>
      </c>
      <c r="B200" s="52" t="s">
        <v>29</v>
      </c>
      <c r="C200" s="52" t="s">
        <v>333</v>
      </c>
      <c r="D200" s="39"/>
      <c r="E200" s="26">
        <f>E201+E203</f>
        <v>467199.82</v>
      </c>
    </row>
    <row r="201" spans="1:5" ht="24" x14ac:dyDescent="0.2">
      <c r="A201" s="6" t="s">
        <v>63</v>
      </c>
      <c r="B201" s="5" t="s">
        <v>29</v>
      </c>
      <c r="C201" s="5" t="s">
        <v>333</v>
      </c>
      <c r="D201" s="18">
        <v>200</v>
      </c>
      <c r="E201" s="28">
        <f t="shared" ref="E200:E201" si="33">E202</f>
        <v>30000</v>
      </c>
    </row>
    <row r="202" spans="1:5" ht="24" x14ac:dyDescent="0.2">
      <c r="A202" s="6" t="s">
        <v>64</v>
      </c>
      <c r="B202" s="5" t="s">
        <v>29</v>
      </c>
      <c r="C202" s="5" t="s">
        <v>333</v>
      </c>
      <c r="D202" s="18">
        <v>240</v>
      </c>
      <c r="E202" s="29">
        <v>30000</v>
      </c>
    </row>
    <row r="203" spans="1:5" x14ac:dyDescent="0.2">
      <c r="A203" s="42" t="s">
        <v>47</v>
      </c>
      <c r="B203" s="5" t="s">
        <v>29</v>
      </c>
      <c r="C203" s="5" t="s">
        <v>333</v>
      </c>
      <c r="D203" s="18">
        <v>800</v>
      </c>
      <c r="E203" s="28">
        <f t="shared" ref="E203:E204" si="34">E204</f>
        <v>437199.82</v>
      </c>
    </row>
    <row r="204" spans="1:5" ht="36" x14ac:dyDescent="0.2">
      <c r="A204" s="42" t="s">
        <v>68</v>
      </c>
      <c r="B204" s="5" t="s">
        <v>29</v>
      </c>
      <c r="C204" s="5" t="s">
        <v>333</v>
      </c>
      <c r="D204" s="18">
        <v>814</v>
      </c>
      <c r="E204" s="29">
        <v>437199.82</v>
      </c>
    </row>
    <row r="205" spans="1:5" ht="36" x14ac:dyDescent="0.2">
      <c r="A205" s="49" t="s">
        <v>241</v>
      </c>
      <c r="B205" s="52" t="s">
        <v>29</v>
      </c>
      <c r="C205" s="52" t="s">
        <v>256</v>
      </c>
      <c r="D205" s="39"/>
      <c r="E205" s="26">
        <f t="shared" ref="E205:E206" si="35">E206</f>
        <v>597814</v>
      </c>
    </row>
    <row r="206" spans="1:5" ht="24" x14ac:dyDescent="0.2">
      <c r="A206" s="6" t="s">
        <v>63</v>
      </c>
      <c r="B206" s="5" t="s">
        <v>29</v>
      </c>
      <c r="C206" s="5" t="s">
        <v>256</v>
      </c>
      <c r="D206" s="18">
        <v>200</v>
      </c>
      <c r="E206" s="28">
        <f t="shared" si="35"/>
        <v>597814</v>
      </c>
    </row>
    <row r="207" spans="1:5" ht="24" x14ac:dyDescent="0.2">
      <c r="A207" s="6" t="s">
        <v>64</v>
      </c>
      <c r="B207" s="5" t="s">
        <v>29</v>
      </c>
      <c r="C207" s="5" t="s">
        <v>256</v>
      </c>
      <c r="D207" s="18">
        <v>240</v>
      </c>
      <c r="E207" s="29">
        <v>597814</v>
      </c>
    </row>
    <row r="208" spans="1:5" ht="36" x14ac:dyDescent="0.2">
      <c r="A208" s="30" t="s">
        <v>72</v>
      </c>
      <c r="B208" s="52" t="s">
        <v>29</v>
      </c>
      <c r="C208" s="52" t="s">
        <v>144</v>
      </c>
      <c r="D208" s="18"/>
      <c r="E208" s="26">
        <f>E209</f>
        <v>28740486.939999998</v>
      </c>
    </row>
    <row r="209" spans="1:5" ht="36" x14ac:dyDescent="0.2">
      <c r="A209" s="49" t="s">
        <v>179</v>
      </c>
      <c r="B209" s="52" t="s">
        <v>29</v>
      </c>
      <c r="C209" s="52" t="s">
        <v>143</v>
      </c>
      <c r="D209" s="18"/>
      <c r="E209" s="26">
        <f>E213+E210</f>
        <v>28740486.939999998</v>
      </c>
    </row>
    <row r="210" spans="1:5" ht="24" x14ac:dyDescent="0.2">
      <c r="A210" s="49" t="s">
        <v>323</v>
      </c>
      <c r="B210" s="52" t="s">
        <v>29</v>
      </c>
      <c r="C210" s="52" t="s">
        <v>322</v>
      </c>
      <c r="D210" s="39"/>
      <c r="E210" s="26">
        <f>E211</f>
        <v>20076454.25</v>
      </c>
    </row>
    <row r="211" spans="1:5" ht="24" x14ac:dyDescent="0.2">
      <c r="A211" s="42" t="s">
        <v>63</v>
      </c>
      <c r="B211" s="5" t="s">
        <v>29</v>
      </c>
      <c r="C211" s="5" t="s">
        <v>322</v>
      </c>
      <c r="D211" s="18">
        <v>200</v>
      </c>
      <c r="E211" s="28">
        <f>E212</f>
        <v>20076454.25</v>
      </c>
    </row>
    <row r="212" spans="1:5" ht="24" x14ac:dyDescent="0.2">
      <c r="A212" s="42" t="s">
        <v>64</v>
      </c>
      <c r="B212" s="5" t="s">
        <v>29</v>
      </c>
      <c r="C212" s="5" t="s">
        <v>322</v>
      </c>
      <c r="D212" s="18">
        <v>240</v>
      </c>
      <c r="E212" s="29">
        <v>20076454.25</v>
      </c>
    </row>
    <row r="213" spans="1:5" ht="24" x14ac:dyDescent="0.2">
      <c r="A213" s="49" t="s">
        <v>219</v>
      </c>
      <c r="B213" s="52" t="s">
        <v>29</v>
      </c>
      <c r="C213" s="52" t="s">
        <v>248</v>
      </c>
      <c r="D213" s="39"/>
      <c r="E213" s="26">
        <f>E214+E216</f>
        <v>8664032.6899999995</v>
      </c>
    </row>
    <row r="214" spans="1:5" ht="24" x14ac:dyDescent="0.2">
      <c r="A214" s="42" t="s">
        <v>63</v>
      </c>
      <c r="B214" s="5" t="s">
        <v>29</v>
      </c>
      <c r="C214" s="5" t="s">
        <v>248</v>
      </c>
      <c r="D214" s="18">
        <v>200</v>
      </c>
      <c r="E214" s="28">
        <f>E215</f>
        <v>1189032.69</v>
      </c>
    </row>
    <row r="215" spans="1:5" ht="24" x14ac:dyDescent="0.2">
      <c r="A215" s="42" t="s">
        <v>64</v>
      </c>
      <c r="B215" s="5" t="s">
        <v>29</v>
      </c>
      <c r="C215" s="5" t="s">
        <v>248</v>
      </c>
      <c r="D215" s="18">
        <v>240</v>
      </c>
      <c r="E215" s="29">
        <v>1189032.69</v>
      </c>
    </row>
    <row r="216" spans="1:5" x14ac:dyDescent="0.2">
      <c r="A216" s="42" t="s">
        <v>47</v>
      </c>
      <c r="B216" s="5" t="s">
        <v>29</v>
      </c>
      <c r="C216" s="5" t="s">
        <v>248</v>
      </c>
      <c r="D216" s="18">
        <v>800</v>
      </c>
      <c r="E216" s="28">
        <f>E217</f>
        <v>7475000</v>
      </c>
    </row>
    <row r="217" spans="1:5" ht="36" x14ac:dyDescent="0.2">
      <c r="A217" s="42" t="s">
        <v>68</v>
      </c>
      <c r="B217" s="5" t="s">
        <v>29</v>
      </c>
      <c r="C217" s="5" t="s">
        <v>248</v>
      </c>
      <c r="D217" s="18">
        <v>814</v>
      </c>
      <c r="E217" s="29">
        <v>7475000</v>
      </c>
    </row>
    <row r="218" spans="1:5" x14ac:dyDescent="0.2">
      <c r="A218" s="36" t="s">
        <v>30</v>
      </c>
      <c r="B218" s="13" t="s">
        <v>31</v>
      </c>
      <c r="C218" s="8"/>
      <c r="D218" s="54"/>
      <c r="E218" s="32">
        <f>E219+E247</f>
        <v>26147647.350000001</v>
      </c>
    </row>
    <row r="219" spans="1:5" ht="36" x14ac:dyDescent="0.2">
      <c r="A219" s="30" t="s">
        <v>69</v>
      </c>
      <c r="B219" s="52" t="s">
        <v>31</v>
      </c>
      <c r="C219" s="52" t="s">
        <v>156</v>
      </c>
      <c r="D219" s="18"/>
      <c r="E219" s="26">
        <f t="shared" ref="E219" si="36">E220</f>
        <v>25942647.350000001</v>
      </c>
    </row>
    <row r="220" spans="1:5" ht="24" x14ac:dyDescent="0.2">
      <c r="A220" s="104" t="s">
        <v>207</v>
      </c>
      <c r="B220" s="52" t="s">
        <v>31</v>
      </c>
      <c r="C220" s="52" t="s">
        <v>174</v>
      </c>
      <c r="D220" s="18"/>
      <c r="E220" s="26">
        <f>E221+E226+E229+E232+E235+E244+E241++E238</f>
        <v>25942647.350000001</v>
      </c>
    </row>
    <row r="221" spans="1:5" x14ac:dyDescent="0.2">
      <c r="A221" s="49" t="s">
        <v>70</v>
      </c>
      <c r="B221" s="52" t="s">
        <v>31</v>
      </c>
      <c r="C221" s="52" t="s">
        <v>175</v>
      </c>
      <c r="D221" s="39"/>
      <c r="E221" s="26">
        <f>E222+E224</f>
        <v>2503424.94</v>
      </c>
    </row>
    <row r="222" spans="1:5" ht="24" x14ac:dyDescent="0.2">
      <c r="A222" s="42" t="s">
        <v>63</v>
      </c>
      <c r="B222" s="5" t="s">
        <v>31</v>
      </c>
      <c r="C222" s="5" t="s">
        <v>175</v>
      </c>
      <c r="D222" s="18">
        <v>200</v>
      </c>
      <c r="E222" s="28">
        <f>E223</f>
        <v>2498424.94</v>
      </c>
    </row>
    <row r="223" spans="1:5" ht="24" x14ac:dyDescent="0.2">
      <c r="A223" s="42" t="s">
        <v>64</v>
      </c>
      <c r="B223" s="5" t="s">
        <v>31</v>
      </c>
      <c r="C223" s="5" t="s">
        <v>175</v>
      </c>
      <c r="D223" s="18">
        <v>240</v>
      </c>
      <c r="E223" s="29">
        <v>2498424.94</v>
      </c>
    </row>
    <row r="224" spans="1:5" x14ac:dyDescent="0.2">
      <c r="A224" s="42" t="s">
        <v>47</v>
      </c>
      <c r="B224" s="5" t="s">
        <v>31</v>
      </c>
      <c r="C224" s="5" t="s">
        <v>175</v>
      </c>
      <c r="D224" s="18">
        <v>800</v>
      </c>
      <c r="E224" s="28">
        <f>E225</f>
        <v>5000</v>
      </c>
    </row>
    <row r="225" spans="1:5" x14ac:dyDescent="0.2">
      <c r="A225" s="42" t="s">
        <v>65</v>
      </c>
      <c r="B225" s="5" t="s">
        <v>31</v>
      </c>
      <c r="C225" s="5" t="s">
        <v>175</v>
      </c>
      <c r="D225" s="18">
        <v>850</v>
      </c>
      <c r="E225" s="29">
        <v>5000</v>
      </c>
    </row>
    <row r="226" spans="1:5" x14ac:dyDescent="0.2">
      <c r="A226" s="14" t="s">
        <v>114</v>
      </c>
      <c r="B226" s="52" t="s">
        <v>31</v>
      </c>
      <c r="C226" s="52" t="s">
        <v>176</v>
      </c>
      <c r="D226" s="18"/>
      <c r="E226" s="26">
        <f t="shared" ref="E226:E227" si="37">E227</f>
        <v>2161593.83</v>
      </c>
    </row>
    <row r="227" spans="1:5" ht="24" x14ac:dyDescent="0.2">
      <c r="A227" s="42" t="s">
        <v>63</v>
      </c>
      <c r="B227" s="5" t="s">
        <v>31</v>
      </c>
      <c r="C227" s="5" t="s">
        <v>176</v>
      </c>
      <c r="D227" s="18">
        <v>200</v>
      </c>
      <c r="E227" s="28">
        <f t="shared" si="37"/>
        <v>2161593.83</v>
      </c>
    </row>
    <row r="228" spans="1:5" ht="24" x14ac:dyDescent="0.2">
      <c r="A228" s="42" t="s">
        <v>64</v>
      </c>
      <c r="B228" s="5" t="s">
        <v>31</v>
      </c>
      <c r="C228" s="5" t="s">
        <v>176</v>
      </c>
      <c r="D228" s="18">
        <v>240</v>
      </c>
      <c r="E228" s="29">
        <v>2161593.83</v>
      </c>
    </row>
    <row r="229" spans="1:5" ht="24" x14ac:dyDescent="0.2">
      <c r="A229" s="14" t="s">
        <v>116</v>
      </c>
      <c r="B229" s="52" t="s">
        <v>31</v>
      </c>
      <c r="C229" s="52" t="s">
        <v>203</v>
      </c>
      <c r="D229" s="39"/>
      <c r="E229" s="26">
        <f>E230</f>
        <v>619925</v>
      </c>
    </row>
    <row r="230" spans="1:5" ht="24" x14ac:dyDescent="0.2">
      <c r="A230" s="42" t="s">
        <v>63</v>
      </c>
      <c r="B230" s="5" t="s">
        <v>31</v>
      </c>
      <c r="C230" s="5" t="s">
        <v>203</v>
      </c>
      <c r="D230" s="18">
        <v>200</v>
      </c>
      <c r="E230" s="28">
        <f t="shared" ref="E230" si="38">E231</f>
        <v>619925</v>
      </c>
    </row>
    <row r="231" spans="1:5" ht="24" x14ac:dyDescent="0.2">
      <c r="A231" s="42" t="s">
        <v>64</v>
      </c>
      <c r="B231" s="5" t="s">
        <v>31</v>
      </c>
      <c r="C231" s="5" t="s">
        <v>203</v>
      </c>
      <c r="D231" s="18">
        <v>240</v>
      </c>
      <c r="E231" s="29">
        <v>619925</v>
      </c>
    </row>
    <row r="232" spans="1:5" ht="24" x14ac:dyDescent="0.2">
      <c r="A232" s="14" t="s">
        <v>236</v>
      </c>
      <c r="B232" s="52" t="s">
        <v>31</v>
      </c>
      <c r="C232" s="52" t="s">
        <v>234</v>
      </c>
      <c r="D232" s="39"/>
      <c r="E232" s="26">
        <f t="shared" ref="E232:E233" si="39">E233</f>
        <v>35075</v>
      </c>
    </row>
    <row r="233" spans="1:5" ht="24" x14ac:dyDescent="0.2">
      <c r="A233" s="42" t="s">
        <v>63</v>
      </c>
      <c r="B233" s="5" t="s">
        <v>31</v>
      </c>
      <c r="C233" s="5" t="s">
        <v>234</v>
      </c>
      <c r="D233" s="18">
        <v>200</v>
      </c>
      <c r="E233" s="28">
        <f t="shared" si="39"/>
        <v>35075</v>
      </c>
    </row>
    <row r="234" spans="1:5" ht="24" x14ac:dyDescent="0.2">
      <c r="A234" s="42" t="s">
        <v>64</v>
      </c>
      <c r="B234" s="5" t="s">
        <v>31</v>
      </c>
      <c r="C234" s="5" t="s">
        <v>234</v>
      </c>
      <c r="D234" s="18">
        <v>240</v>
      </c>
      <c r="E234" s="29">
        <v>35075</v>
      </c>
    </row>
    <row r="235" spans="1:5" x14ac:dyDescent="0.2">
      <c r="A235" s="14" t="s">
        <v>71</v>
      </c>
      <c r="B235" s="52" t="s">
        <v>31</v>
      </c>
      <c r="C235" s="52" t="s">
        <v>177</v>
      </c>
      <c r="D235" s="18"/>
      <c r="E235" s="26">
        <f t="shared" ref="E235:E236" si="40">E236</f>
        <v>1585000</v>
      </c>
    </row>
    <row r="236" spans="1:5" ht="24" x14ac:dyDescent="0.2">
      <c r="A236" s="42" t="s">
        <v>63</v>
      </c>
      <c r="B236" s="5" t="s">
        <v>31</v>
      </c>
      <c r="C236" s="5" t="s">
        <v>177</v>
      </c>
      <c r="D236" s="18">
        <v>200</v>
      </c>
      <c r="E236" s="28">
        <f t="shared" si="40"/>
        <v>1585000</v>
      </c>
    </row>
    <row r="237" spans="1:5" ht="24" x14ac:dyDescent="0.2">
      <c r="A237" s="42" t="s">
        <v>64</v>
      </c>
      <c r="B237" s="5" t="s">
        <v>31</v>
      </c>
      <c r="C237" s="5" t="s">
        <v>177</v>
      </c>
      <c r="D237" s="18">
        <v>240</v>
      </c>
      <c r="E237" s="29">
        <v>1585000</v>
      </c>
    </row>
    <row r="238" spans="1:5" x14ac:dyDescent="0.2">
      <c r="A238" s="14" t="s">
        <v>250</v>
      </c>
      <c r="B238" s="52" t="s">
        <v>31</v>
      </c>
      <c r="C238" s="52" t="s">
        <v>249</v>
      </c>
      <c r="D238" s="39"/>
      <c r="E238" s="26">
        <f t="shared" ref="E238:E239" si="41">E239</f>
        <v>6726453</v>
      </c>
    </row>
    <row r="239" spans="1:5" ht="24" x14ac:dyDescent="0.2">
      <c r="A239" s="42" t="s">
        <v>63</v>
      </c>
      <c r="B239" s="5" t="s">
        <v>31</v>
      </c>
      <c r="C239" s="5" t="s">
        <v>249</v>
      </c>
      <c r="D239" s="18">
        <v>200</v>
      </c>
      <c r="E239" s="28">
        <f t="shared" si="41"/>
        <v>6726453</v>
      </c>
    </row>
    <row r="240" spans="1:5" ht="24" x14ac:dyDescent="0.2">
      <c r="A240" s="42" t="s">
        <v>64</v>
      </c>
      <c r="B240" s="5" t="s">
        <v>31</v>
      </c>
      <c r="C240" s="5" t="s">
        <v>249</v>
      </c>
      <c r="D240" s="18">
        <v>240</v>
      </c>
      <c r="E240" s="29">
        <v>6726453</v>
      </c>
    </row>
    <row r="241" spans="1:5" ht="24" x14ac:dyDescent="0.2">
      <c r="A241" s="14" t="s">
        <v>237</v>
      </c>
      <c r="B241" s="52" t="s">
        <v>31</v>
      </c>
      <c r="C241" s="52" t="s">
        <v>235</v>
      </c>
      <c r="D241" s="18"/>
      <c r="E241" s="26">
        <f t="shared" ref="E241:E242" si="42">E242</f>
        <v>480047</v>
      </c>
    </row>
    <row r="242" spans="1:5" ht="24" x14ac:dyDescent="0.2">
      <c r="A242" s="42" t="s">
        <v>63</v>
      </c>
      <c r="B242" s="5" t="s">
        <v>31</v>
      </c>
      <c r="C242" s="5" t="s">
        <v>235</v>
      </c>
      <c r="D242" s="18">
        <v>200</v>
      </c>
      <c r="E242" s="28">
        <f t="shared" si="42"/>
        <v>480047</v>
      </c>
    </row>
    <row r="243" spans="1:5" ht="24" x14ac:dyDescent="0.2">
      <c r="A243" s="42" t="s">
        <v>64</v>
      </c>
      <c r="B243" s="5" t="s">
        <v>31</v>
      </c>
      <c r="C243" s="5" t="s">
        <v>235</v>
      </c>
      <c r="D243" s="18">
        <v>240</v>
      </c>
      <c r="E243" s="29">
        <v>480047</v>
      </c>
    </row>
    <row r="244" spans="1:5" x14ac:dyDescent="0.2">
      <c r="A244" s="14" t="s">
        <v>117</v>
      </c>
      <c r="B244" s="52" t="s">
        <v>31</v>
      </c>
      <c r="C244" s="52" t="s">
        <v>178</v>
      </c>
      <c r="D244" s="18"/>
      <c r="E244" s="26">
        <f t="shared" ref="E244:E245" si="43">E245</f>
        <v>11831128.58</v>
      </c>
    </row>
    <row r="245" spans="1:5" ht="24" x14ac:dyDescent="0.2">
      <c r="A245" s="42" t="s">
        <v>63</v>
      </c>
      <c r="B245" s="5" t="s">
        <v>31</v>
      </c>
      <c r="C245" s="5" t="s">
        <v>178</v>
      </c>
      <c r="D245" s="18">
        <v>200</v>
      </c>
      <c r="E245" s="28">
        <f t="shared" si="43"/>
        <v>11831128.58</v>
      </c>
    </row>
    <row r="246" spans="1:5" ht="24" x14ac:dyDescent="0.2">
      <c r="A246" s="42" t="s">
        <v>64</v>
      </c>
      <c r="B246" s="5" t="s">
        <v>31</v>
      </c>
      <c r="C246" s="5" t="s">
        <v>178</v>
      </c>
      <c r="D246" s="18">
        <v>240</v>
      </c>
      <c r="E246" s="29">
        <v>11831128.58</v>
      </c>
    </row>
    <row r="247" spans="1:5" ht="24" x14ac:dyDescent="0.2">
      <c r="A247" s="30" t="s">
        <v>269</v>
      </c>
      <c r="B247" s="52" t="s">
        <v>31</v>
      </c>
      <c r="C247" s="52" t="s">
        <v>170</v>
      </c>
      <c r="D247" s="39"/>
      <c r="E247" s="26">
        <f t="shared" ref="E247:E250" si="44">E248</f>
        <v>205000</v>
      </c>
    </row>
    <row r="248" spans="1:5" ht="24" x14ac:dyDescent="0.2">
      <c r="A248" s="50" t="s">
        <v>271</v>
      </c>
      <c r="B248" s="52" t="s">
        <v>31</v>
      </c>
      <c r="C248" s="52" t="s">
        <v>273</v>
      </c>
      <c r="D248" s="39"/>
      <c r="E248" s="26">
        <f t="shared" si="44"/>
        <v>205000</v>
      </c>
    </row>
    <row r="249" spans="1:5" x14ac:dyDescent="0.2">
      <c r="A249" s="50" t="s">
        <v>173</v>
      </c>
      <c r="B249" s="52" t="s">
        <v>31</v>
      </c>
      <c r="C249" s="52" t="s">
        <v>283</v>
      </c>
      <c r="D249" s="39"/>
      <c r="E249" s="26">
        <f t="shared" si="44"/>
        <v>205000</v>
      </c>
    </row>
    <row r="250" spans="1:5" ht="24" x14ac:dyDescent="0.2">
      <c r="A250" s="42" t="s">
        <v>63</v>
      </c>
      <c r="B250" s="5" t="s">
        <v>31</v>
      </c>
      <c r="C250" s="5" t="s">
        <v>283</v>
      </c>
      <c r="D250" s="18">
        <v>200</v>
      </c>
      <c r="E250" s="28">
        <f t="shared" si="44"/>
        <v>205000</v>
      </c>
    </row>
    <row r="251" spans="1:5" ht="24" x14ac:dyDescent="0.2">
      <c r="A251" s="42" t="s">
        <v>64</v>
      </c>
      <c r="B251" s="5" t="s">
        <v>31</v>
      </c>
      <c r="C251" s="5" t="s">
        <v>283</v>
      </c>
      <c r="D251" s="18">
        <v>240</v>
      </c>
      <c r="E251" s="29">
        <v>205000</v>
      </c>
    </row>
    <row r="252" spans="1:5" x14ac:dyDescent="0.2">
      <c r="A252" s="16" t="s">
        <v>32</v>
      </c>
      <c r="B252" s="3" t="s">
        <v>33</v>
      </c>
      <c r="C252" s="9"/>
      <c r="D252" s="9"/>
      <c r="E252" s="25">
        <f>E253+E260</f>
        <v>2258329.63</v>
      </c>
    </row>
    <row r="253" spans="1:5" x14ac:dyDescent="0.2">
      <c r="A253" s="37" t="s">
        <v>334</v>
      </c>
      <c r="B253" s="13" t="s">
        <v>335</v>
      </c>
      <c r="C253" s="8"/>
      <c r="D253" s="8"/>
      <c r="E253" s="32">
        <f t="shared" ref="E253" si="45">E254</f>
        <v>1868229.63</v>
      </c>
    </row>
    <row r="254" spans="1:5" ht="24" x14ac:dyDescent="0.2">
      <c r="A254" s="30" t="s">
        <v>73</v>
      </c>
      <c r="B254" s="52" t="s">
        <v>335</v>
      </c>
      <c r="C254" s="52" t="s">
        <v>188</v>
      </c>
      <c r="D254" s="52"/>
      <c r="E254" s="26">
        <f>E255</f>
        <v>1868229.63</v>
      </c>
    </row>
    <row r="255" spans="1:5" ht="24" x14ac:dyDescent="0.2">
      <c r="A255" s="30" t="s">
        <v>191</v>
      </c>
      <c r="B255" s="52" t="s">
        <v>335</v>
      </c>
      <c r="C255" s="52" t="s">
        <v>192</v>
      </c>
      <c r="D255" s="52"/>
      <c r="E255" s="26">
        <f>E256</f>
        <v>1868229.63</v>
      </c>
    </row>
    <row r="256" spans="1:5" ht="24" x14ac:dyDescent="0.2">
      <c r="A256" s="50" t="s">
        <v>193</v>
      </c>
      <c r="B256" s="52" t="s">
        <v>335</v>
      </c>
      <c r="C256" s="52" t="s">
        <v>222</v>
      </c>
      <c r="D256" s="52"/>
      <c r="E256" s="26">
        <f>E257</f>
        <v>1868229.63</v>
      </c>
    </row>
    <row r="257" spans="1:5" x14ac:dyDescent="0.2">
      <c r="A257" s="50" t="s">
        <v>204</v>
      </c>
      <c r="B257" s="52" t="s">
        <v>335</v>
      </c>
      <c r="C257" s="52" t="s">
        <v>287</v>
      </c>
      <c r="D257" s="5"/>
      <c r="E257" s="26">
        <f t="shared" ref="E257:E258" si="46">E258</f>
        <v>1868229.63</v>
      </c>
    </row>
    <row r="258" spans="1:5" x14ac:dyDescent="0.2">
      <c r="A258" s="42" t="s">
        <v>47</v>
      </c>
      <c r="B258" s="5" t="s">
        <v>335</v>
      </c>
      <c r="C258" s="5" t="s">
        <v>287</v>
      </c>
      <c r="D258" s="5" t="s">
        <v>120</v>
      </c>
      <c r="E258" s="28">
        <f t="shared" si="46"/>
        <v>1868229.63</v>
      </c>
    </row>
    <row r="259" spans="1:5" x14ac:dyDescent="0.2">
      <c r="A259" s="42" t="s">
        <v>122</v>
      </c>
      <c r="B259" s="5" t="s">
        <v>335</v>
      </c>
      <c r="C259" s="5" t="s">
        <v>287</v>
      </c>
      <c r="D259" s="5" t="s">
        <v>121</v>
      </c>
      <c r="E259" s="29">
        <v>1868229.63</v>
      </c>
    </row>
    <row r="260" spans="1:5" x14ac:dyDescent="0.2">
      <c r="A260" s="37" t="s">
        <v>34</v>
      </c>
      <c r="B260" s="13" t="s">
        <v>35</v>
      </c>
      <c r="C260" s="8"/>
      <c r="D260" s="8"/>
      <c r="E260" s="32">
        <f t="shared" ref="E260:E261" si="47">E261</f>
        <v>390100</v>
      </c>
    </row>
    <row r="261" spans="1:5" ht="24" x14ac:dyDescent="0.2">
      <c r="A261" s="30" t="s">
        <v>86</v>
      </c>
      <c r="B261" s="52" t="s">
        <v>35</v>
      </c>
      <c r="C261" s="52" t="s">
        <v>181</v>
      </c>
      <c r="D261" s="52"/>
      <c r="E261" s="26">
        <f t="shared" si="47"/>
        <v>390100</v>
      </c>
    </row>
    <row r="262" spans="1:5" ht="24" x14ac:dyDescent="0.2">
      <c r="A262" s="49" t="s">
        <v>180</v>
      </c>
      <c r="B262" s="52" t="s">
        <v>35</v>
      </c>
      <c r="C262" s="52" t="s">
        <v>182</v>
      </c>
      <c r="D262" s="52"/>
      <c r="E262" s="26">
        <f>E263+E266+E269</f>
        <v>390100</v>
      </c>
    </row>
    <row r="263" spans="1:5" x14ac:dyDescent="0.2">
      <c r="A263" s="49" t="s">
        <v>94</v>
      </c>
      <c r="B263" s="52" t="s">
        <v>35</v>
      </c>
      <c r="C263" s="52" t="s">
        <v>183</v>
      </c>
      <c r="D263" s="5"/>
      <c r="E263" s="26">
        <f>E264</f>
        <v>191000</v>
      </c>
    </row>
    <row r="264" spans="1:5" ht="24" x14ac:dyDescent="0.2">
      <c r="A264" s="42" t="s">
        <v>63</v>
      </c>
      <c r="B264" s="5" t="s">
        <v>35</v>
      </c>
      <c r="C264" s="5" t="s">
        <v>183</v>
      </c>
      <c r="D264" s="5" t="s">
        <v>55</v>
      </c>
      <c r="E264" s="28">
        <f t="shared" ref="E264" si="48">E265</f>
        <v>191000</v>
      </c>
    </row>
    <row r="265" spans="1:5" ht="24" x14ac:dyDescent="0.2">
      <c r="A265" s="42" t="s">
        <v>64</v>
      </c>
      <c r="B265" s="5" t="s">
        <v>35</v>
      </c>
      <c r="C265" s="5" t="s">
        <v>183</v>
      </c>
      <c r="D265" s="5" t="s">
        <v>56</v>
      </c>
      <c r="E265" s="29">
        <v>191000</v>
      </c>
    </row>
    <row r="266" spans="1:5" x14ac:dyDescent="0.2">
      <c r="A266" s="50" t="s">
        <v>341</v>
      </c>
      <c r="B266" s="52" t="s">
        <v>35</v>
      </c>
      <c r="C266" s="52" t="s">
        <v>342</v>
      </c>
      <c r="D266" s="5"/>
      <c r="E266" s="26">
        <f>E267</f>
        <v>79100</v>
      </c>
    </row>
    <row r="267" spans="1:5" x14ac:dyDescent="0.2">
      <c r="A267" s="42" t="s">
        <v>47</v>
      </c>
      <c r="B267" s="5" t="s">
        <v>35</v>
      </c>
      <c r="C267" s="5" t="s">
        <v>342</v>
      </c>
      <c r="D267" s="5" t="s">
        <v>120</v>
      </c>
      <c r="E267" s="28">
        <f t="shared" ref="E267" si="49">E268</f>
        <v>79100</v>
      </c>
    </row>
    <row r="268" spans="1:5" x14ac:dyDescent="0.2">
      <c r="A268" s="42" t="s">
        <v>122</v>
      </c>
      <c r="B268" s="5" t="s">
        <v>35</v>
      </c>
      <c r="C268" s="5" t="s">
        <v>342</v>
      </c>
      <c r="D268" s="5" t="s">
        <v>121</v>
      </c>
      <c r="E268" s="29">
        <v>79100</v>
      </c>
    </row>
    <row r="269" spans="1:5" x14ac:dyDescent="0.2">
      <c r="A269" s="49" t="s">
        <v>184</v>
      </c>
      <c r="B269" s="52" t="s">
        <v>35</v>
      </c>
      <c r="C269" s="52" t="s">
        <v>220</v>
      </c>
      <c r="D269" s="52"/>
      <c r="E269" s="26">
        <f>E270+E272+E274</f>
        <v>120000</v>
      </c>
    </row>
    <row r="270" spans="1:5" ht="48" x14ac:dyDescent="0.2">
      <c r="A270" s="6" t="s">
        <v>80</v>
      </c>
      <c r="B270" s="5" t="s">
        <v>35</v>
      </c>
      <c r="C270" s="5" t="s">
        <v>220</v>
      </c>
      <c r="D270" s="5" t="s">
        <v>52</v>
      </c>
      <c r="E270" s="28">
        <f t="shared" ref="E270" si="50">E271</f>
        <v>34793.519999999997</v>
      </c>
    </row>
    <row r="271" spans="1:5" x14ac:dyDescent="0.2">
      <c r="A271" s="6" t="s">
        <v>81</v>
      </c>
      <c r="B271" s="5" t="s">
        <v>35</v>
      </c>
      <c r="C271" s="5" t="s">
        <v>220</v>
      </c>
      <c r="D271" s="5" t="s">
        <v>82</v>
      </c>
      <c r="E271" s="29">
        <v>34793.519999999997</v>
      </c>
    </row>
    <row r="272" spans="1:5" x14ac:dyDescent="0.2">
      <c r="A272" s="42" t="s">
        <v>47</v>
      </c>
      <c r="B272" s="5" t="s">
        <v>35</v>
      </c>
      <c r="C272" s="5" t="s">
        <v>220</v>
      </c>
      <c r="D272" s="5" t="s">
        <v>120</v>
      </c>
      <c r="E272" s="28">
        <f t="shared" ref="E272:E274" si="51">E273</f>
        <v>34775.64</v>
      </c>
    </row>
    <row r="273" spans="1:5" x14ac:dyDescent="0.2">
      <c r="A273" s="42" t="s">
        <v>122</v>
      </c>
      <c r="B273" s="5" t="s">
        <v>35</v>
      </c>
      <c r="C273" s="5" t="s">
        <v>220</v>
      </c>
      <c r="D273" s="5" t="s">
        <v>121</v>
      </c>
      <c r="E273" s="29">
        <v>34775.64</v>
      </c>
    </row>
    <row r="274" spans="1:5" x14ac:dyDescent="0.2">
      <c r="A274" s="44" t="s">
        <v>47</v>
      </c>
      <c r="B274" s="5" t="s">
        <v>35</v>
      </c>
      <c r="C274" s="5" t="s">
        <v>220</v>
      </c>
      <c r="D274" s="5" t="s">
        <v>57</v>
      </c>
      <c r="E274" s="28">
        <f t="shared" si="51"/>
        <v>50430.84</v>
      </c>
    </row>
    <row r="275" spans="1:5" ht="36" x14ac:dyDescent="0.2">
      <c r="A275" s="6" t="s">
        <v>68</v>
      </c>
      <c r="B275" s="5" t="s">
        <v>35</v>
      </c>
      <c r="C275" s="5" t="s">
        <v>220</v>
      </c>
      <c r="D275" s="5" t="s">
        <v>326</v>
      </c>
      <c r="E275" s="29">
        <v>50430.84</v>
      </c>
    </row>
    <row r="276" spans="1:5" x14ac:dyDescent="0.2">
      <c r="A276" s="1" t="s">
        <v>36</v>
      </c>
      <c r="B276" s="3" t="s">
        <v>37</v>
      </c>
      <c r="C276" s="9"/>
      <c r="D276" s="9"/>
      <c r="E276" s="25">
        <f t="shared" ref="E276" si="52">E277</f>
        <v>18419962.300000001</v>
      </c>
    </row>
    <row r="277" spans="1:5" x14ac:dyDescent="0.2">
      <c r="A277" s="37" t="s">
        <v>38</v>
      </c>
      <c r="B277" s="13" t="s">
        <v>39</v>
      </c>
      <c r="C277" s="8"/>
      <c r="D277" s="8"/>
      <c r="E277" s="32">
        <f>E278+E293</f>
        <v>18419962.300000001</v>
      </c>
    </row>
    <row r="278" spans="1:5" ht="24" x14ac:dyDescent="0.2">
      <c r="A278" s="30" t="s">
        <v>186</v>
      </c>
      <c r="B278" s="52" t="s">
        <v>39</v>
      </c>
      <c r="C278" s="52" t="s">
        <v>185</v>
      </c>
      <c r="D278" s="5"/>
      <c r="E278" s="26">
        <f>E279</f>
        <v>11557507.310000001</v>
      </c>
    </row>
    <row r="279" spans="1:5" ht="24" x14ac:dyDescent="0.2">
      <c r="A279" s="49" t="s">
        <v>259</v>
      </c>
      <c r="B279" s="52" t="s">
        <v>39</v>
      </c>
      <c r="C279" s="52" t="s">
        <v>257</v>
      </c>
      <c r="D279" s="5"/>
      <c r="E279" s="26">
        <f>E280+E287+E290</f>
        <v>11557507.310000001</v>
      </c>
    </row>
    <row r="280" spans="1:5" ht="24" x14ac:dyDescent="0.2">
      <c r="A280" s="49" t="s">
        <v>79</v>
      </c>
      <c r="B280" s="52" t="s">
        <v>39</v>
      </c>
      <c r="C280" s="52" t="s">
        <v>261</v>
      </c>
      <c r="D280" s="52"/>
      <c r="E280" s="26">
        <f>E281+E283+E285</f>
        <v>8561092</v>
      </c>
    </row>
    <row r="281" spans="1:5" ht="48" x14ac:dyDescent="0.2">
      <c r="A281" s="6" t="s">
        <v>80</v>
      </c>
      <c r="B281" s="5" t="s">
        <v>39</v>
      </c>
      <c r="C281" s="5" t="s">
        <v>261</v>
      </c>
      <c r="D281" s="5" t="s">
        <v>52</v>
      </c>
      <c r="E281" s="28">
        <f t="shared" ref="E281" si="53">E282</f>
        <v>6799092</v>
      </c>
    </row>
    <row r="282" spans="1:5" x14ac:dyDescent="0.2">
      <c r="A282" s="6" t="s">
        <v>81</v>
      </c>
      <c r="B282" s="5" t="s">
        <v>39</v>
      </c>
      <c r="C282" s="5" t="s">
        <v>261</v>
      </c>
      <c r="D282" s="5" t="s">
        <v>82</v>
      </c>
      <c r="E282" s="29">
        <v>6799092</v>
      </c>
    </row>
    <row r="283" spans="1:5" ht="24" x14ac:dyDescent="0.2">
      <c r="A283" s="42" t="s">
        <v>63</v>
      </c>
      <c r="B283" s="5" t="s">
        <v>39</v>
      </c>
      <c r="C283" s="5" t="s">
        <v>261</v>
      </c>
      <c r="D283" s="5" t="s">
        <v>55</v>
      </c>
      <c r="E283" s="28">
        <f>E284</f>
        <v>1756000</v>
      </c>
    </row>
    <row r="284" spans="1:5" ht="24" x14ac:dyDescent="0.2">
      <c r="A284" s="42" t="s">
        <v>64</v>
      </c>
      <c r="B284" s="5" t="s">
        <v>39</v>
      </c>
      <c r="C284" s="5" t="s">
        <v>261</v>
      </c>
      <c r="D284" s="5" t="s">
        <v>56</v>
      </c>
      <c r="E284" s="29">
        <v>1756000</v>
      </c>
    </row>
    <row r="285" spans="1:5" x14ac:dyDescent="0.2">
      <c r="A285" s="44" t="s">
        <v>47</v>
      </c>
      <c r="B285" s="5" t="s">
        <v>39</v>
      </c>
      <c r="C285" s="5" t="s">
        <v>261</v>
      </c>
      <c r="D285" s="4" t="s">
        <v>57</v>
      </c>
      <c r="E285" s="28">
        <f t="shared" ref="E285" si="54">E286</f>
        <v>6000</v>
      </c>
    </row>
    <row r="286" spans="1:5" x14ac:dyDescent="0.2">
      <c r="A286" s="44" t="s">
        <v>65</v>
      </c>
      <c r="B286" s="5" t="s">
        <v>39</v>
      </c>
      <c r="C286" s="5" t="s">
        <v>261</v>
      </c>
      <c r="D286" s="4" t="s">
        <v>58</v>
      </c>
      <c r="E286" s="29">
        <v>6000</v>
      </c>
    </row>
    <row r="287" spans="1:5" x14ac:dyDescent="0.2">
      <c r="A287" s="49" t="s">
        <v>90</v>
      </c>
      <c r="B287" s="52" t="s">
        <v>39</v>
      </c>
      <c r="C287" s="52" t="s">
        <v>258</v>
      </c>
      <c r="D287" s="5"/>
      <c r="E287" s="26">
        <f t="shared" ref="E287:E288" si="55">E288</f>
        <v>2080920.31</v>
      </c>
    </row>
    <row r="288" spans="1:5" ht="24" x14ac:dyDescent="0.2">
      <c r="A288" s="42" t="s">
        <v>63</v>
      </c>
      <c r="B288" s="5" t="s">
        <v>39</v>
      </c>
      <c r="C288" s="5" t="s">
        <v>258</v>
      </c>
      <c r="D288" s="5" t="s">
        <v>55</v>
      </c>
      <c r="E288" s="28">
        <f t="shared" si="55"/>
        <v>2080920.31</v>
      </c>
    </row>
    <row r="289" spans="1:5" ht="24" x14ac:dyDescent="0.2">
      <c r="A289" s="42" t="s">
        <v>64</v>
      </c>
      <c r="B289" s="5" t="s">
        <v>39</v>
      </c>
      <c r="C289" s="5" t="s">
        <v>258</v>
      </c>
      <c r="D289" s="5" t="s">
        <v>56</v>
      </c>
      <c r="E289" s="29">
        <v>2080920.31</v>
      </c>
    </row>
    <row r="290" spans="1:5" ht="24" x14ac:dyDescent="0.2">
      <c r="A290" s="49" t="s">
        <v>91</v>
      </c>
      <c r="B290" s="52" t="s">
        <v>39</v>
      </c>
      <c r="C290" s="52" t="s">
        <v>260</v>
      </c>
      <c r="D290" s="5"/>
      <c r="E290" s="26">
        <f t="shared" ref="E290:E291" si="56">E291</f>
        <v>915495</v>
      </c>
    </row>
    <row r="291" spans="1:5" ht="24" x14ac:dyDescent="0.2">
      <c r="A291" s="42" t="s">
        <v>63</v>
      </c>
      <c r="B291" s="5" t="s">
        <v>39</v>
      </c>
      <c r="C291" s="5" t="s">
        <v>260</v>
      </c>
      <c r="D291" s="5" t="s">
        <v>55</v>
      </c>
      <c r="E291" s="28">
        <f t="shared" si="56"/>
        <v>915495</v>
      </c>
    </row>
    <row r="292" spans="1:5" ht="24" x14ac:dyDescent="0.2">
      <c r="A292" s="42" t="s">
        <v>64</v>
      </c>
      <c r="B292" s="5" t="s">
        <v>39</v>
      </c>
      <c r="C292" s="5" t="s">
        <v>260</v>
      </c>
      <c r="D292" s="5" t="s">
        <v>56</v>
      </c>
      <c r="E292" s="29">
        <v>915495</v>
      </c>
    </row>
    <row r="293" spans="1:5" ht="24" x14ac:dyDescent="0.2">
      <c r="A293" s="30" t="s">
        <v>269</v>
      </c>
      <c r="B293" s="5" t="s">
        <v>39</v>
      </c>
      <c r="C293" s="51" t="s">
        <v>170</v>
      </c>
      <c r="D293" s="51"/>
      <c r="E293" s="26">
        <f t="shared" ref="E293:E296" si="57">E294</f>
        <v>6862454.9900000002</v>
      </c>
    </row>
    <row r="294" spans="1:5" ht="24" x14ac:dyDescent="0.2">
      <c r="A294" s="50" t="s">
        <v>271</v>
      </c>
      <c r="B294" s="5" t="s">
        <v>39</v>
      </c>
      <c r="C294" s="51" t="s">
        <v>273</v>
      </c>
      <c r="D294" s="51"/>
      <c r="E294" s="26">
        <f t="shared" si="57"/>
        <v>6862454.9900000002</v>
      </c>
    </row>
    <row r="295" spans="1:5" ht="60" x14ac:dyDescent="0.2">
      <c r="A295" s="42" t="s">
        <v>336</v>
      </c>
      <c r="B295" s="5" t="s">
        <v>39</v>
      </c>
      <c r="C295" s="51" t="s">
        <v>337</v>
      </c>
      <c r="D295" s="51"/>
      <c r="E295" s="26">
        <f t="shared" si="57"/>
        <v>6862454.9900000002</v>
      </c>
    </row>
    <row r="296" spans="1:5" ht="24" x14ac:dyDescent="0.2">
      <c r="A296" s="42" t="s">
        <v>63</v>
      </c>
      <c r="B296" s="5" t="s">
        <v>39</v>
      </c>
      <c r="C296" s="4" t="s">
        <v>337</v>
      </c>
      <c r="D296" s="5" t="s">
        <v>55</v>
      </c>
      <c r="E296" s="28">
        <f t="shared" si="57"/>
        <v>6862454.9900000002</v>
      </c>
    </row>
    <row r="297" spans="1:5" ht="24" x14ac:dyDescent="0.2">
      <c r="A297" s="42" t="s">
        <v>64</v>
      </c>
      <c r="B297" s="5" t="s">
        <v>39</v>
      </c>
      <c r="C297" s="4" t="s">
        <v>337</v>
      </c>
      <c r="D297" s="5" t="s">
        <v>56</v>
      </c>
      <c r="E297" s="29">
        <v>6862454.9900000002</v>
      </c>
    </row>
    <row r="298" spans="1:5" x14ac:dyDescent="0.2">
      <c r="A298" s="1" t="s">
        <v>40</v>
      </c>
      <c r="B298" s="3" t="s">
        <v>41</v>
      </c>
      <c r="C298" s="9"/>
      <c r="D298" s="9"/>
      <c r="E298" s="25">
        <f>E299+E306</f>
        <v>895337.37</v>
      </c>
    </row>
    <row r="299" spans="1:5" x14ac:dyDescent="0.2">
      <c r="A299" s="37" t="s">
        <v>42</v>
      </c>
      <c r="B299" s="13" t="s">
        <v>43</v>
      </c>
      <c r="C299" s="13"/>
      <c r="D299" s="13"/>
      <c r="E299" s="32">
        <f>E300</f>
        <v>75000</v>
      </c>
    </row>
    <row r="300" spans="1:5" ht="24" x14ac:dyDescent="0.2">
      <c r="A300" s="30" t="s">
        <v>73</v>
      </c>
      <c r="B300" s="52" t="s">
        <v>43</v>
      </c>
      <c r="C300" s="52" t="s">
        <v>188</v>
      </c>
      <c r="D300" s="5"/>
      <c r="E300" s="26">
        <f>E301</f>
        <v>75000</v>
      </c>
    </row>
    <row r="301" spans="1:5" ht="36" x14ac:dyDescent="0.2">
      <c r="A301" s="30" t="s">
        <v>187</v>
      </c>
      <c r="B301" s="52" t="s">
        <v>43</v>
      </c>
      <c r="C301" s="52" t="s">
        <v>189</v>
      </c>
      <c r="D301" s="5"/>
      <c r="E301" s="26">
        <f>+E302</f>
        <v>75000</v>
      </c>
    </row>
    <row r="302" spans="1:5" ht="24" x14ac:dyDescent="0.2">
      <c r="A302" s="14" t="s">
        <v>195</v>
      </c>
      <c r="B302" s="52" t="s">
        <v>43</v>
      </c>
      <c r="C302" s="52" t="s">
        <v>190</v>
      </c>
      <c r="D302" s="5"/>
      <c r="E302" s="26">
        <f>E303</f>
        <v>75000</v>
      </c>
    </row>
    <row r="303" spans="1:5" ht="96" x14ac:dyDescent="0.2">
      <c r="A303" s="50" t="s">
        <v>197</v>
      </c>
      <c r="B303" s="52" t="s">
        <v>43</v>
      </c>
      <c r="C303" s="52" t="s">
        <v>304</v>
      </c>
      <c r="D303" s="5"/>
      <c r="E303" s="26">
        <f t="shared" ref="E303:E304" si="58">E304</f>
        <v>75000</v>
      </c>
    </row>
    <row r="304" spans="1:5" x14ac:dyDescent="0.2">
      <c r="A304" s="42" t="s">
        <v>47</v>
      </c>
      <c r="B304" s="5" t="s">
        <v>43</v>
      </c>
      <c r="C304" s="5" t="s">
        <v>304</v>
      </c>
      <c r="D304" s="5" t="s">
        <v>120</v>
      </c>
      <c r="E304" s="28">
        <f t="shared" si="58"/>
        <v>75000</v>
      </c>
    </row>
    <row r="305" spans="1:5" x14ac:dyDescent="0.2">
      <c r="A305" s="42" t="s">
        <v>122</v>
      </c>
      <c r="B305" s="5" t="s">
        <v>43</v>
      </c>
      <c r="C305" s="5" t="s">
        <v>304</v>
      </c>
      <c r="D305" s="5" t="s">
        <v>121</v>
      </c>
      <c r="E305" s="29">
        <v>75000</v>
      </c>
    </row>
    <row r="306" spans="1:5" x14ac:dyDescent="0.2">
      <c r="A306" s="37" t="s">
        <v>324</v>
      </c>
      <c r="B306" s="13" t="s">
        <v>306</v>
      </c>
      <c r="C306" s="13"/>
      <c r="D306" s="8"/>
      <c r="E306" s="32">
        <f>E307+E328+E333</f>
        <v>820337.37</v>
      </c>
    </row>
    <row r="307" spans="1:5" ht="24" x14ac:dyDescent="0.2">
      <c r="A307" s="30" t="s">
        <v>73</v>
      </c>
      <c r="B307" s="110" t="s">
        <v>306</v>
      </c>
      <c r="C307" s="52" t="s">
        <v>188</v>
      </c>
      <c r="D307" s="5"/>
      <c r="E307" s="26">
        <f>E308+E318</f>
        <v>651770.37</v>
      </c>
    </row>
    <row r="308" spans="1:5" ht="36" x14ac:dyDescent="0.2">
      <c r="A308" s="30" t="s">
        <v>187</v>
      </c>
      <c r="B308" s="110" t="s">
        <v>306</v>
      </c>
      <c r="C308" s="52" t="s">
        <v>189</v>
      </c>
      <c r="D308" s="5"/>
      <c r="E308" s="26">
        <f>+E309</f>
        <v>222000</v>
      </c>
    </row>
    <row r="309" spans="1:5" ht="24" x14ac:dyDescent="0.2">
      <c r="A309" s="14" t="s">
        <v>195</v>
      </c>
      <c r="B309" s="110" t="s">
        <v>306</v>
      </c>
      <c r="C309" s="52" t="s">
        <v>190</v>
      </c>
      <c r="D309" s="5"/>
      <c r="E309" s="26">
        <f>E310+E315</f>
        <v>222000</v>
      </c>
    </row>
    <row r="310" spans="1:5" ht="36" x14ac:dyDescent="0.2">
      <c r="A310" s="14" t="s">
        <v>262</v>
      </c>
      <c r="B310" s="52" t="s">
        <v>306</v>
      </c>
      <c r="C310" s="52" t="s">
        <v>284</v>
      </c>
      <c r="D310" s="5"/>
      <c r="E310" s="26">
        <f>E311+E313</f>
        <v>28000</v>
      </c>
    </row>
    <row r="311" spans="1:5" ht="24" x14ac:dyDescent="0.2">
      <c r="A311" s="42" t="s">
        <v>63</v>
      </c>
      <c r="B311" s="5" t="s">
        <v>306</v>
      </c>
      <c r="C311" s="5" t="s">
        <v>284</v>
      </c>
      <c r="D311" s="5" t="s">
        <v>55</v>
      </c>
      <c r="E311" s="28">
        <f t="shared" ref="E311" si="59">E312</f>
        <v>5000</v>
      </c>
    </row>
    <row r="312" spans="1:5" ht="24" x14ac:dyDescent="0.2">
      <c r="A312" s="42" t="s">
        <v>64</v>
      </c>
      <c r="B312" s="5" t="s">
        <v>306</v>
      </c>
      <c r="C312" s="5" t="s">
        <v>284</v>
      </c>
      <c r="D312" s="5" t="s">
        <v>56</v>
      </c>
      <c r="E312" s="29">
        <v>5000</v>
      </c>
    </row>
    <row r="313" spans="1:5" x14ac:dyDescent="0.2">
      <c r="A313" s="47" t="s">
        <v>99</v>
      </c>
      <c r="B313" s="5" t="s">
        <v>306</v>
      </c>
      <c r="C313" s="5" t="s">
        <v>284</v>
      </c>
      <c r="D313" s="5" t="s">
        <v>98</v>
      </c>
      <c r="E313" s="28">
        <f>E314</f>
        <v>23000</v>
      </c>
    </row>
    <row r="314" spans="1:5" x14ac:dyDescent="0.2">
      <c r="A314" s="47" t="s">
        <v>100</v>
      </c>
      <c r="B314" s="5" t="s">
        <v>306</v>
      </c>
      <c r="C314" s="5" t="s">
        <v>284</v>
      </c>
      <c r="D314" s="5" t="s">
        <v>97</v>
      </c>
      <c r="E314" s="29">
        <v>23000</v>
      </c>
    </row>
    <row r="315" spans="1:5" ht="24" x14ac:dyDescent="0.2">
      <c r="A315" s="14" t="s">
        <v>196</v>
      </c>
      <c r="B315" s="52" t="s">
        <v>306</v>
      </c>
      <c r="C315" s="52" t="s">
        <v>285</v>
      </c>
      <c r="D315" s="52"/>
      <c r="E315" s="26">
        <f>E316</f>
        <v>194000</v>
      </c>
    </row>
    <row r="316" spans="1:5" ht="24" x14ac:dyDescent="0.2">
      <c r="A316" s="42" t="s">
        <v>63</v>
      </c>
      <c r="B316" s="5" t="s">
        <v>306</v>
      </c>
      <c r="C316" s="5" t="s">
        <v>285</v>
      </c>
      <c r="D316" s="5" t="s">
        <v>55</v>
      </c>
      <c r="E316" s="28">
        <f t="shared" ref="E316" si="60">E317</f>
        <v>194000</v>
      </c>
    </row>
    <row r="317" spans="1:5" ht="24" x14ac:dyDescent="0.2">
      <c r="A317" s="42" t="s">
        <v>64</v>
      </c>
      <c r="B317" s="5" t="s">
        <v>306</v>
      </c>
      <c r="C317" s="5" t="s">
        <v>285</v>
      </c>
      <c r="D317" s="5" t="s">
        <v>56</v>
      </c>
      <c r="E317" s="29">
        <v>194000</v>
      </c>
    </row>
    <row r="318" spans="1:5" ht="24" x14ac:dyDescent="0.2">
      <c r="A318" s="30" t="s">
        <v>191</v>
      </c>
      <c r="B318" s="52" t="s">
        <v>306</v>
      </c>
      <c r="C318" s="52" t="s">
        <v>192</v>
      </c>
      <c r="D318" s="5"/>
      <c r="E318" s="26">
        <f>E319</f>
        <v>429770.37</v>
      </c>
    </row>
    <row r="319" spans="1:5" ht="24" x14ac:dyDescent="0.2">
      <c r="A319" s="50" t="s">
        <v>193</v>
      </c>
      <c r="B319" s="52" t="s">
        <v>306</v>
      </c>
      <c r="C319" s="52" t="s">
        <v>222</v>
      </c>
      <c r="D319" s="5"/>
      <c r="E319" s="26">
        <f>E320+E325</f>
        <v>429770.37</v>
      </c>
    </row>
    <row r="320" spans="1:5" x14ac:dyDescent="0.2">
      <c r="A320" s="14" t="s">
        <v>194</v>
      </c>
      <c r="B320" s="52" t="s">
        <v>306</v>
      </c>
      <c r="C320" s="52" t="s">
        <v>286</v>
      </c>
      <c r="D320" s="5"/>
      <c r="E320" s="26">
        <f>E321+E323</f>
        <v>298000</v>
      </c>
    </row>
    <row r="321" spans="1:5" ht="24" x14ac:dyDescent="0.2">
      <c r="A321" s="42" t="s">
        <v>63</v>
      </c>
      <c r="B321" s="5" t="s">
        <v>306</v>
      </c>
      <c r="C321" s="5" t="s">
        <v>286</v>
      </c>
      <c r="D321" s="5" t="s">
        <v>55</v>
      </c>
      <c r="E321" s="28">
        <f t="shared" ref="E321" si="61">E322</f>
        <v>163000</v>
      </c>
    </row>
    <row r="322" spans="1:5" ht="24" x14ac:dyDescent="0.2">
      <c r="A322" s="42" t="s">
        <v>64</v>
      </c>
      <c r="B322" s="5" t="s">
        <v>306</v>
      </c>
      <c r="C322" s="5" t="s">
        <v>286</v>
      </c>
      <c r="D322" s="5" t="s">
        <v>56</v>
      </c>
      <c r="E322" s="29">
        <v>163000</v>
      </c>
    </row>
    <row r="323" spans="1:5" x14ac:dyDescent="0.2">
      <c r="A323" s="47" t="s">
        <v>99</v>
      </c>
      <c r="B323" s="5" t="s">
        <v>306</v>
      </c>
      <c r="C323" s="5" t="s">
        <v>286</v>
      </c>
      <c r="D323" s="5" t="s">
        <v>98</v>
      </c>
      <c r="E323" s="28">
        <f t="shared" ref="E323" si="62">E324</f>
        <v>135000</v>
      </c>
    </row>
    <row r="324" spans="1:5" x14ac:dyDescent="0.2">
      <c r="A324" s="47" t="s">
        <v>100</v>
      </c>
      <c r="B324" s="5" t="s">
        <v>306</v>
      </c>
      <c r="C324" s="5" t="s">
        <v>286</v>
      </c>
      <c r="D324" s="5" t="s">
        <v>97</v>
      </c>
      <c r="E324" s="29">
        <v>135000</v>
      </c>
    </row>
    <row r="325" spans="1:5" x14ac:dyDescent="0.2">
      <c r="A325" s="50" t="s">
        <v>204</v>
      </c>
      <c r="B325" s="52" t="s">
        <v>306</v>
      </c>
      <c r="C325" s="52" t="s">
        <v>287</v>
      </c>
      <c r="D325" s="52"/>
      <c r="E325" s="26">
        <f t="shared" ref="E325:E326" si="63">E326</f>
        <v>131770.37</v>
      </c>
    </row>
    <row r="326" spans="1:5" ht="24" x14ac:dyDescent="0.2">
      <c r="A326" s="42" t="s">
        <v>63</v>
      </c>
      <c r="B326" s="5" t="s">
        <v>306</v>
      </c>
      <c r="C326" s="5" t="s">
        <v>287</v>
      </c>
      <c r="D326" s="5" t="s">
        <v>56</v>
      </c>
      <c r="E326" s="28">
        <f t="shared" si="63"/>
        <v>131770.37</v>
      </c>
    </row>
    <row r="327" spans="1:5" ht="24" x14ac:dyDescent="0.2">
      <c r="A327" s="42" t="s">
        <v>64</v>
      </c>
      <c r="B327" s="5" t="s">
        <v>306</v>
      </c>
      <c r="C327" s="5" t="s">
        <v>287</v>
      </c>
      <c r="D327" s="5" t="s">
        <v>338</v>
      </c>
      <c r="E327" s="29">
        <v>131770.37</v>
      </c>
    </row>
    <row r="328" spans="1:5" ht="36" x14ac:dyDescent="0.2">
      <c r="A328" s="30" t="s">
        <v>67</v>
      </c>
      <c r="B328" s="51" t="s">
        <v>306</v>
      </c>
      <c r="C328" s="51" t="s">
        <v>134</v>
      </c>
      <c r="D328" s="52"/>
      <c r="E328" s="26">
        <f>E329</f>
        <v>153567</v>
      </c>
    </row>
    <row r="329" spans="1:5" ht="36" x14ac:dyDescent="0.2">
      <c r="A329" s="57" t="s">
        <v>133</v>
      </c>
      <c r="B329" s="51" t="s">
        <v>306</v>
      </c>
      <c r="C329" s="51" t="s">
        <v>135</v>
      </c>
      <c r="D329" s="52"/>
      <c r="E329" s="26">
        <f>E330</f>
        <v>153567</v>
      </c>
    </row>
    <row r="330" spans="1:5" x14ac:dyDescent="0.2">
      <c r="A330" s="57" t="s">
        <v>307</v>
      </c>
      <c r="B330" s="51" t="s">
        <v>306</v>
      </c>
      <c r="C330" s="51" t="s">
        <v>308</v>
      </c>
      <c r="D330" s="52"/>
      <c r="E330" s="26">
        <f>E331</f>
        <v>153567</v>
      </c>
    </row>
    <row r="331" spans="1:5" x14ac:dyDescent="0.2">
      <c r="A331" s="71" t="s">
        <v>99</v>
      </c>
      <c r="B331" s="4" t="s">
        <v>306</v>
      </c>
      <c r="C331" s="4" t="s">
        <v>308</v>
      </c>
      <c r="D331" s="5" t="s">
        <v>98</v>
      </c>
      <c r="E331" s="28">
        <f>E332</f>
        <v>153567</v>
      </c>
    </row>
    <row r="332" spans="1:5" x14ac:dyDescent="0.2">
      <c r="A332" s="106" t="s">
        <v>310</v>
      </c>
      <c r="B332" s="4" t="s">
        <v>306</v>
      </c>
      <c r="C332" s="4" t="s">
        <v>308</v>
      </c>
      <c r="D332" s="5" t="s">
        <v>309</v>
      </c>
      <c r="E332" s="29">
        <v>153567</v>
      </c>
    </row>
    <row r="333" spans="1:5" ht="24" x14ac:dyDescent="0.2">
      <c r="A333" s="30" t="s">
        <v>269</v>
      </c>
      <c r="B333" s="52" t="s">
        <v>306</v>
      </c>
      <c r="C333" s="51" t="s">
        <v>170</v>
      </c>
      <c r="D333" s="51"/>
      <c r="E333" s="26">
        <f t="shared" ref="E333:E336" si="64">E334</f>
        <v>15000</v>
      </c>
    </row>
    <row r="334" spans="1:5" ht="24" x14ac:dyDescent="0.2">
      <c r="A334" s="50" t="s">
        <v>271</v>
      </c>
      <c r="B334" s="52" t="s">
        <v>306</v>
      </c>
      <c r="C334" s="51" t="s">
        <v>273</v>
      </c>
      <c r="D334" s="51"/>
      <c r="E334" s="26">
        <f t="shared" si="64"/>
        <v>15000</v>
      </c>
    </row>
    <row r="335" spans="1:5" x14ac:dyDescent="0.2">
      <c r="A335" s="50" t="s">
        <v>280</v>
      </c>
      <c r="B335" s="52" t="s">
        <v>306</v>
      </c>
      <c r="C335" s="51" t="s">
        <v>277</v>
      </c>
      <c r="D335" s="51"/>
      <c r="E335" s="26">
        <f t="shared" si="64"/>
        <v>15000</v>
      </c>
    </row>
    <row r="336" spans="1:5" x14ac:dyDescent="0.2">
      <c r="A336" s="71" t="s">
        <v>99</v>
      </c>
      <c r="B336" s="5" t="s">
        <v>306</v>
      </c>
      <c r="C336" s="4" t="s">
        <v>277</v>
      </c>
      <c r="D336" s="5" t="s">
        <v>98</v>
      </c>
      <c r="E336" s="28">
        <f t="shared" si="64"/>
        <v>15000</v>
      </c>
    </row>
    <row r="337" spans="1:5" x14ac:dyDescent="0.2">
      <c r="A337" s="71" t="s">
        <v>100</v>
      </c>
      <c r="B337" s="5" t="s">
        <v>306</v>
      </c>
      <c r="C337" s="4" t="s">
        <v>277</v>
      </c>
      <c r="D337" s="5" t="s">
        <v>97</v>
      </c>
      <c r="E337" s="29">
        <v>15000</v>
      </c>
    </row>
    <row r="338" spans="1:5" x14ac:dyDescent="0.2">
      <c r="A338" s="1" t="s">
        <v>44</v>
      </c>
      <c r="B338" s="3" t="s">
        <v>45</v>
      </c>
      <c r="C338" s="9"/>
      <c r="D338" s="9"/>
      <c r="E338" s="25">
        <f t="shared" ref="E338:E340" si="65">E339</f>
        <v>5872642</v>
      </c>
    </row>
    <row r="339" spans="1:5" x14ac:dyDescent="0.2">
      <c r="A339" s="37" t="s">
        <v>95</v>
      </c>
      <c r="B339" s="13" t="s">
        <v>46</v>
      </c>
      <c r="C339" s="8"/>
      <c r="D339" s="8"/>
      <c r="E339" s="32">
        <f t="shared" si="65"/>
        <v>5872642</v>
      </c>
    </row>
    <row r="340" spans="1:5" ht="36" x14ac:dyDescent="0.2">
      <c r="A340" s="30" t="s">
        <v>74</v>
      </c>
      <c r="B340" s="52" t="s">
        <v>46</v>
      </c>
      <c r="C340" s="52" t="s">
        <v>198</v>
      </c>
      <c r="D340" s="5"/>
      <c r="E340" s="26">
        <f t="shared" si="65"/>
        <v>5872642</v>
      </c>
    </row>
    <row r="341" spans="1:5" ht="36" x14ac:dyDescent="0.2">
      <c r="A341" s="59" t="s">
        <v>263</v>
      </c>
      <c r="B341" s="52" t="s">
        <v>46</v>
      </c>
      <c r="C341" s="52" t="s">
        <v>199</v>
      </c>
      <c r="D341" s="5"/>
      <c r="E341" s="26">
        <f>+E352+E349+E342</f>
        <v>5872642</v>
      </c>
    </row>
    <row r="342" spans="1:5" ht="24" x14ac:dyDescent="0.2">
      <c r="A342" s="49" t="s">
        <v>79</v>
      </c>
      <c r="B342" s="52" t="s">
        <v>46</v>
      </c>
      <c r="C342" s="52" t="s">
        <v>202</v>
      </c>
      <c r="D342" s="52"/>
      <c r="E342" s="26">
        <f>E343+E345+E347</f>
        <v>4040642</v>
      </c>
    </row>
    <row r="343" spans="1:5" ht="48" x14ac:dyDescent="0.2">
      <c r="A343" s="6" t="s">
        <v>80</v>
      </c>
      <c r="B343" s="5" t="s">
        <v>46</v>
      </c>
      <c r="C343" s="5" t="s">
        <v>202</v>
      </c>
      <c r="D343" s="5" t="s">
        <v>52</v>
      </c>
      <c r="E343" s="28">
        <f>E344</f>
        <v>3342642</v>
      </c>
    </row>
    <row r="344" spans="1:5" x14ac:dyDescent="0.2">
      <c r="A344" s="6" t="s">
        <v>81</v>
      </c>
      <c r="B344" s="5" t="s">
        <v>46</v>
      </c>
      <c r="C344" s="5" t="s">
        <v>202</v>
      </c>
      <c r="D344" s="5" t="s">
        <v>82</v>
      </c>
      <c r="E344" s="29">
        <v>3342642</v>
      </c>
    </row>
    <row r="345" spans="1:5" ht="24" x14ac:dyDescent="0.2">
      <c r="A345" s="42" t="s">
        <v>63</v>
      </c>
      <c r="B345" s="5" t="s">
        <v>46</v>
      </c>
      <c r="C345" s="5" t="s">
        <v>202</v>
      </c>
      <c r="D345" s="5" t="s">
        <v>55</v>
      </c>
      <c r="E345" s="60">
        <f>E346</f>
        <v>689483.07</v>
      </c>
    </row>
    <row r="346" spans="1:5" ht="24" x14ac:dyDescent="0.2">
      <c r="A346" s="42" t="s">
        <v>64</v>
      </c>
      <c r="B346" s="5" t="s">
        <v>46</v>
      </c>
      <c r="C346" s="5" t="s">
        <v>202</v>
      </c>
      <c r="D346" s="5" t="s">
        <v>56</v>
      </c>
      <c r="E346" s="29">
        <v>689483.07</v>
      </c>
    </row>
    <row r="347" spans="1:5" x14ac:dyDescent="0.2">
      <c r="A347" s="42" t="s">
        <v>47</v>
      </c>
      <c r="B347" s="5" t="s">
        <v>46</v>
      </c>
      <c r="C347" s="5" t="s">
        <v>202</v>
      </c>
      <c r="D347" s="5">
        <v>800</v>
      </c>
      <c r="E347" s="60">
        <f>E348</f>
        <v>8516.93</v>
      </c>
    </row>
    <row r="348" spans="1:5" x14ac:dyDescent="0.2">
      <c r="A348" s="42" t="s">
        <v>65</v>
      </c>
      <c r="B348" s="5" t="s">
        <v>46</v>
      </c>
      <c r="C348" s="5" t="s">
        <v>202</v>
      </c>
      <c r="D348" s="5" t="s">
        <v>58</v>
      </c>
      <c r="E348" s="29">
        <v>8516.93</v>
      </c>
    </row>
    <row r="349" spans="1:5" x14ac:dyDescent="0.2">
      <c r="A349" s="50" t="s">
        <v>265</v>
      </c>
      <c r="B349" s="52" t="s">
        <v>46</v>
      </c>
      <c r="C349" s="52" t="s">
        <v>264</v>
      </c>
      <c r="D349" s="52"/>
      <c r="E349" s="26">
        <f>E350</f>
        <v>407000</v>
      </c>
    </row>
    <row r="350" spans="1:5" ht="24" x14ac:dyDescent="0.2">
      <c r="A350" s="42" t="s">
        <v>63</v>
      </c>
      <c r="B350" s="5" t="s">
        <v>46</v>
      </c>
      <c r="C350" s="5" t="s">
        <v>264</v>
      </c>
      <c r="D350" s="5" t="s">
        <v>55</v>
      </c>
      <c r="E350" s="28">
        <f t="shared" ref="E350:E353" si="66">E351</f>
        <v>407000</v>
      </c>
    </row>
    <row r="351" spans="1:5" ht="24" x14ac:dyDescent="0.2">
      <c r="A351" s="42" t="s">
        <v>64</v>
      </c>
      <c r="B351" s="5" t="s">
        <v>46</v>
      </c>
      <c r="C351" s="5" t="s">
        <v>264</v>
      </c>
      <c r="D351" s="5" t="s">
        <v>56</v>
      </c>
      <c r="E351" s="29">
        <v>407000</v>
      </c>
    </row>
    <row r="352" spans="1:5" ht="24" x14ac:dyDescent="0.2">
      <c r="A352" s="49" t="s">
        <v>226</v>
      </c>
      <c r="B352" s="52" t="s">
        <v>46</v>
      </c>
      <c r="C352" s="52" t="s">
        <v>201</v>
      </c>
      <c r="D352" s="5"/>
      <c r="E352" s="26">
        <f t="shared" si="66"/>
        <v>1425000</v>
      </c>
    </row>
    <row r="353" spans="1:5" ht="24" x14ac:dyDescent="0.2">
      <c r="A353" s="42" t="s">
        <v>63</v>
      </c>
      <c r="B353" s="5" t="s">
        <v>46</v>
      </c>
      <c r="C353" s="5" t="s">
        <v>201</v>
      </c>
      <c r="D353" s="5" t="s">
        <v>55</v>
      </c>
      <c r="E353" s="28">
        <f t="shared" si="66"/>
        <v>1425000</v>
      </c>
    </row>
    <row r="354" spans="1:5" ht="24" x14ac:dyDescent="0.2">
      <c r="A354" s="42" t="s">
        <v>64</v>
      </c>
      <c r="B354" s="5" t="s">
        <v>46</v>
      </c>
      <c r="C354" s="5" t="s">
        <v>201</v>
      </c>
      <c r="D354" s="5" t="s">
        <v>56</v>
      </c>
      <c r="E354" s="29">
        <v>1425000</v>
      </c>
    </row>
  </sheetData>
  <mergeCells count="3">
    <mergeCell ref="B7:E7"/>
    <mergeCell ref="A10:E10"/>
    <mergeCell ref="A3:D3"/>
  </mergeCells>
  <pageMargins left="0.70866141732283472" right="0.70866141732283472" top="0.74803149606299213" bottom="0.74803149606299213" header="0.31496062992125984" footer="0.31496062992125984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"/>
  <sheetViews>
    <sheetView tabSelected="1" zoomScaleNormal="100" workbookViewId="0"/>
  </sheetViews>
  <sheetFormatPr defaultRowHeight="12" x14ac:dyDescent="0.2"/>
  <cols>
    <col min="1" max="1" width="70.85546875" style="19" customWidth="1"/>
    <col min="2" max="2" width="16.140625" style="19" customWidth="1"/>
    <col min="3" max="3" width="14.42578125" style="20" customWidth="1"/>
    <col min="4" max="4" width="15.5703125" style="19" customWidth="1"/>
    <col min="5" max="238" width="9.140625" style="19"/>
    <col min="239" max="239" width="37.7109375" style="19" customWidth="1"/>
    <col min="240" max="240" width="7.5703125" style="19" customWidth="1"/>
    <col min="241" max="242" width="9" style="19" customWidth="1"/>
    <col min="243" max="243" width="6.42578125" style="19" customWidth="1"/>
    <col min="244" max="244" width="9.28515625" style="19" customWidth="1"/>
    <col min="245" max="245" width="11" style="19" customWidth="1"/>
    <col min="246" max="246" width="9.85546875" style="19" customWidth="1"/>
    <col min="247" max="249" width="0" style="19" hidden="1" customWidth="1"/>
    <col min="250" max="256" width="9.140625" style="19" customWidth="1"/>
    <col min="257" max="494" width="9.140625" style="19"/>
    <col min="495" max="495" width="37.7109375" style="19" customWidth="1"/>
    <col min="496" max="496" width="7.5703125" style="19" customWidth="1"/>
    <col min="497" max="498" width="9" style="19" customWidth="1"/>
    <col min="499" max="499" width="6.42578125" style="19" customWidth="1"/>
    <col min="500" max="500" width="9.28515625" style="19" customWidth="1"/>
    <col min="501" max="501" width="11" style="19" customWidth="1"/>
    <col min="502" max="502" width="9.85546875" style="19" customWidth="1"/>
    <col min="503" max="505" width="0" style="19" hidden="1" customWidth="1"/>
    <col min="506" max="512" width="9.140625" style="19" customWidth="1"/>
    <col min="513" max="750" width="9.140625" style="19"/>
    <col min="751" max="751" width="37.7109375" style="19" customWidth="1"/>
    <col min="752" max="752" width="7.5703125" style="19" customWidth="1"/>
    <col min="753" max="754" width="9" style="19" customWidth="1"/>
    <col min="755" max="755" width="6.42578125" style="19" customWidth="1"/>
    <col min="756" max="756" width="9.28515625" style="19" customWidth="1"/>
    <col min="757" max="757" width="11" style="19" customWidth="1"/>
    <col min="758" max="758" width="9.85546875" style="19" customWidth="1"/>
    <col min="759" max="761" width="0" style="19" hidden="1" customWidth="1"/>
    <col min="762" max="768" width="9.140625" style="19" customWidth="1"/>
    <col min="769" max="1006" width="9.140625" style="19"/>
    <col min="1007" max="1007" width="37.7109375" style="19" customWidth="1"/>
    <col min="1008" max="1008" width="7.5703125" style="19" customWidth="1"/>
    <col min="1009" max="1010" width="9" style="19" customWidth="1"/>
    <col min="1011" max="1011" width="6.42578125" style="19" customWidth="1"/>
    <col min="1012" max="1012" width="9.28515625" style="19" customWidth="1"/>
    <col min="1013" max="1013" width="11" style="19" customWidth="1"/>
    <col min="1014" max="1014" width="9.85546875" style="19" customWidth="1"/>
    <col min="1015" max="1017" width="0" style="19" hidden="1" customWidth="1"/>
    <col min="1018" max="1024" width="9.140625" style="19" customWidth="1"/>
    <col min="1025" max="1262" width="9.140625" style="19"/>
    <col min="1263" max="1263" width="37.7109375" style="19" customWidth="1"/>
    <col min="1264" max="1264" width="7.5703125" style="19" customWidth="1"/>
    <col min="1265" max="1266" width="9" style="19" customWidth="1"/>
    <col min="1267" max="1267" width="6.42578125" style="19" customWidth="1"/>
    <col min="1268" max="1268" width="9.28515625" style="19" customWidth="1"/>
    <col min="1269" max="1269" width="11" style="19" customWidth="1"/>
    <col min="1270" max="1270" width="9.85546875" style="19" customWidth="1"/>
    <col min="1271" max="1273" width="0" style="19" hidden="1" customWidth="1"/>
    <col min="1274" max="1280" width="9.140625" style="19" customWidth="1"/>
    <col min="1281" max="1518" width="9.140625" style="19"/>
    <col min="1519" max="1519" width="37.7109375" style="19" customWidth="1"/>
    <col min="1520" max="1520" width="7.5703125" style="19" customWidth="1"/>
    <col min="1521" max="1522" width="9" style="19" customWidth="1"/>
    <col min="1523" max="1523" width="6.42578125" style="19" customWidth="1"/>
    <col min="1524" max="1524" width="9.28515625" style="19" customWidth="1"/>
    <col min="1525" max="1525" width="11" style="19" customWidth="1"/>
    <col min="1526" max="1526" width="9.85546875" style="19" customWidth="1"/>
    <col min="1527" max="1529" width="0" style="19" hidden="1" customWidth="1"/>
    <col min="1530" max="1536" width="9.140625" style="19" customWidth="1"/>
    <col min="1537" max="1774" width="9.140625" style="19"/>
    <col min="1775" max="1775" width="37.7109375" style="19" customWidth="1"/>
    <col min="1776" max="1776" width="7.5703125" style="19" customWidth="1"/>
    <col min="1777" max="1778" width="9" style="19" customWidth="1"/>
    <col min="1779" max="1779" width="6.42578125" style="19" customWidth="1"/>
    <col min="1780" max="1780" width="9.28515625" style="19" customWidth="1"/>
    <col min="1781" max="1781" width="11" style="19" customWidth="1"/>
    <col min="1782" max="1782" width="9.85546875" style="19" customWidth="1"/>
    <col min="1783" max="1785" width="0" style="19" hidden="1" customWidth="1"/>
    <col min="1786" max="1792" width="9.140625" style="19" customWidth="1"/>
    <col min="1793" max="2030" width="9.140625" style="19"/>
    <col min="2031" max="2031" width="37.7109375" style="19" customWidth="1"/>
    <col min="2032" max="2032" width="7.5703125" style="19" customWidth="1"/>
    <col min="2033" max="2034" width="9" style="19" customWidth="1"/>
    <col min="2035" max="2035" width="6.42578125" style="19" customWidth="1"/>
    <col min="2036" max="2036" width="9.28515625" style="19" customWidth="1"/>
    <col min="2037" max="2037" width="11" style="19" customWidth="1"/>
    <col min="2038" max="2038" width="9.85546875" style="19" customWidth="1"/>
    <col min="2039" max="2041" width="0" style="19" hidden="1" customWidth="1"/>
    <col min="2042" max="2048" width="9.140625" style="19" customWidth="1"/>
    <col min="2049" max="2286" width="9.140625" style="19"/>
    <col min="2287" max="2287" width="37.7109375" style="19" customWidth="1"/>
    <col min="2288" max="2288" width="7.5703125" style="19" customWidth="1"/>
    <col min="2289" max="2290" width="9" style="19" customWidth="1"/>
    <col min="2291" max="2291" width="6.42578125" style="19" customWidth="1"/>
    <col min="2292" max="2292" width="9.28515625" style="19" customWidth="1"/>
    <col min="2293" max="2293" width="11" style="19" customWidth="1"/>
    <col min="2294" max="2294" width="9.85546875" style="19" customWidth="1"/>
    <col min="2295" max="2297" width="0" style="19" hidden="1" customWidth="1"/>
    <col min="2298" max="2304" width="9.140625" style="19" customWidth="1"/>
    <col min="2305" max="2542" width="9.140625" style="19"/>
    <col min="2543" max="2543" width="37.7109375" style="19" customWidth="1"/>
    <col min="2544" max="2544" width="7.5703125" style="19" customWidth="1"/>
    <col min="2545" max="2546" width="9" style="19" customWidth="1"/>
    <col min="2547" max="2547" width="6.42578125" style="19" customWidth="1"/>
    <col min="2548" max="2548" width="9.28515625" style="19" customWidth="1"/>
    <col min="2549" max="2549" width="11" style="19" customWidth="1"/>
    <col min="2550" max="2550" width="9.85546875" style="19" customWidth="1"/>
    <col min="2551" max="2553" width="0" style="19" hidden="1" customWidth="1"/>
    <col min="2554" max="2560" width="9.140625" style="19" customWidth="1"/>
    <col min="2561" max="2798" width="9.140625" style="19"/>
    <col min="2799" max="2799" width="37.7109375" style="19" customWidth="1"/>
    <col min="2800" max="2800" width="7.5703125" style="19" customWidth="1"/>
    <col min="2801" max="2802" width="9" style="19" customWidth="1"/>
    <col min="2803" max="2803" width="6.42578125" style="19" customWidth="1"/>
    <col min="2804" max="2804" width="9.28515625" style="19" customWidth="1"/>
    <col min="2805" max="2805" width="11" style="19" customWidth="1"/>
    <col min="2806" max="2806" width="9.85546875" style="19" customWidth="1"/>
    <col min="2807" max="2809" width="0" style="19" hidden="1" customWidth="1"/>
    <col min="2810" max="2816" width="9.140625" style="19" customWidth="1"/>
    <col min="2817" max="3054" width="9.140625" style="19"/>
    <col min="3055" max="3055" width="37.7109375" style="19" customWidth="1"/>
    <col min="3056" max="3056" width="7.5703125" style="19" customWidth="1"/>
    <col min="3057" max="3058" width="9" style="19" customWidth="1"/>
    <col min="3059" max="3059" width="6.42578125" style="19" customWidth="1"/>
    <col min="3060" max="3060" width="9.28515625" style="19" customWidth="1"/>
    <col min="3061" max="3061" width="11" style="19" customWidth="1"/>
    <col min="3062" max="3062" width="9.85546875" style="19" customWidth="1"/>
    <col min="3063" max="3065" width="0" style="19" hidden="1" customWidth="1"/>
    <col min="3066" max="3072" width="9.140625" style="19" customWidth="1"/>
    <col min="3073" max="3310" width="9.140625" style="19"/>
    <col min="3311" max="3311" width="37.7109375" style="19" customWidth="1"/>
    <col min="3312" max="3312" width="7.5703125" style="19" customWidth="1"/>
    <col min="3313" max="3314" width="9" style="19" customWidth="1"/>
    <col min="3315" max="3315" width="6.42578125" style="19" customWidth="1"/>
    <col min="3316" max="3316" width="9.28515625" style="19" customWidth="1"/>
    <col min="3317" max="3317" width="11" style="19" customWidth="1"/>
    <col min="3318" max="3318" width="9.85546875" style="19" customWidth="1"/>
    <col min="3319" max="3321" width="0" style="19" hidden="1" customWidth="1"/>
    <col min="3322" max="3328" width="9.140625" style="19" customWidth="1"/>
    <col min="3329" max="3566" width="9.140625" style="19"/>
    <col min="3567" max="3567" width="37.7109375" style="19" customWidth="1"/>
    <col min="3568" max="3568" width="7.5703125" style="19" customWidth="1"/>
    <col min="3569" max="3570" width="9" style="19" customWidth="1"/>
    <col min="3571" max="3571" width="6.42578125" style="19" customWidth="1"/>
    <col min="3572" max="3572" width="9.28515625" style="19" customWidth="1"/>
    <col min="3573" max="3573" width="11" style="19" customWidth="1"/>
    <col min="3574" max="3574" width="9.85546875" style="19" customWidth="1"/>
    <col min="3575" max="3577" width="0" style="19" hidden="1" customWidth="1"/>
    <col min="3578" max="3584" width="9.140625" style="19" customWidth="1"/>
    <col min="3585" max="3822" width="9.140625" style="19"/>
    <col min="3823" max="3823" width="37.7109375" style="19" customWidth="1"/>
    <col min="3824" max="3824" width="7.5703125" style="19" customWidth="1"/>
    <col min="3825" max="3826" width="9" style="19" customWidth="1"/>
    <col min="3827" max="3827" width="6.42578125" style="19" customWidth="1"/>
    <col min="3828" max="3828" width="9.28515625" style="19" customWidth="1"/>
    <col min="3829" max="3829" width="11" style="19" customWidth="1"/>
    <col min="3830" max="3830" width="9.85546875" style="19" customWidth="1"/>
    <col min="3831" max="3833" width="0" style="19" hidden="1" customWidth="1"/>
    <col min="3834" max="3840" width="9.140625" style="19" customWidth="1"/>
    <col min="3841" max="4078" width="9.140625" style="19"/>
    <col min="4079" max="4079" width="37.7109375" style="19" customWidth="1"/>
    <col min="4080" max="4080" width="7.5703125" style="19" customWidth="1"/>
    <col min="4081" max="4082" width="9" style="19" customWidth="1"/>
    <col min="4083" max="4083" width="6.42578125" style="19" customWidth="1"/>
    <col min="4084" max="4084" width="9.28515625" style="19" customWidth="1"/>
    <col min="4085" max="4085" width="11" style="19" customWidth="1"/>
    <col min="4086" max="4086" width="9.85546875" style="19" customWidth="1"/>
    <col min="4087" max="4089" width="0" style="19" hidden="1" customWidth="1"/>
    <col min="4090" max="4096" width="9.140625" style="19" customWidth="1"/>
    <col min="4097" max="4334" width="9.140625" style="19"/>
    <col min="4335" max="4335" width="37.7109375" style="19" customWidth="1"/>
    <col min="4336" max="4336" width="7.5703125" style="19" customWidth="1"/>
    <col min="4337" max="4338" width="9" style="19" customWidth="1"/>
    <col min="4339" max="4339" width="6.42578125" style="19" customWidth="1"/>
    <col min="4340" max="4340" width="9.28515625" style="19" customWidth="1"/>
    <col min="4341" max="4341" width="11" style="19" customWidth="1"/>
    <col min="4342" max="4342" width="9.85546875" style="19" customWidth="1"/>
    <col min="4343" max="4345" width="0" style="19" hidden="1" customWidth="1"/>
    <col min="4346" max="4352" width="9.140625" style="19" customWidth="1"/>
    <col min="4353" max="4590" width="9.140625" style="19"/>
    <col min="4591" max="4591" width="37.7109375" style="19" customWidth="1"/>
    <col min="4592" max="4592" width="7.5703125" style="19" customWidth="1"/>
    <col min="4593" max="4594" width="9" style="19" customWidth="1"/>
    <col min="4595" max="4595" width="6.42578125" style="19" customWidth="1"/>
    <col min="4596" max="4596" width="9.28515625" style="19" customWidth="1"/>
    <col min="4597" max="4597" width="11" style="19" customWidth="1"/>
    <col min="4598" max="4598" width="9.85546875" style="19" customWidth="1"/>
    <col min="4599" max="4601" width="0" style="19" hidden="1" customWidth="1"/>
    <col min="4602" max="4608" width="9.140625" style="19" customWidth="1"/>
    <col min="4609" max="4846" width="9.140625" style="19"/>
    <col min="4847" max="4847" width="37.7109375" style="19" customWidth="1"/>
    <col min="4848" max="4848" width="7.5703125" style="19" customWidth="1"/>
    <col min="4849" max="4850" width="9" style="19" customWidth="1"/>
    <col min="4851" max="4851" width="6.42578125" style="19" customWidth="1"/>
    <col min="4852" max="4852" width="9.28515625" style="19" customWidth="1"/>
    <col min="4853" max="4853" width="11" style="19" customWidth="1"/>
    <col min="4854" max="4854" width="9.85546875" style="19" customWidth="1"/>
    <col min="4855" max="4857" width="0" style="19" hidden="1" customWidth="1"/>
    <col min="4858" max="4864" width="9.140625" style="19" customWidth="1"/>
    <col min="4865" max="5102" width="9.140625" style="19"/>
    <col min="5103" max="5103" width="37.7109375" style="19" customWidth="1"/>
    <col min="5104" max="5104" width="7.5703125" style="19" customWidth="1"/>
    <col min="5105" max="5106" width="9" style="19" customWidth="1"/>
    <col min="5107" max="5107" width="6.42578125" style="19" customWidth="1"/>
    <col min="5108" max="5108" width="9.28515625" style="19" customWidth="1"/>
    <col min="5109" max="5109" width="11" style="19" customWidth="1"/>
    <col min="5110" max="5110" width="9.85546875" style="19" customWidth="1"/>
    <col min="5111" max="5113" width="0" style="19" hidden="1" customWidth="1"/>
    <col min="5114" max="5120" width="9.140625" style="19" customWidth="1"/>
    <col min="5121" max="5358" width="9.140625" style="19"/>
    <col min="5359" max="5359" width="37.7109375" style="19" customWidth="1"/>
    <col min="5360" max="5360" width="7.5703125" style="19" customWidth="1"/>
    <col min="5361" max="5362" width="9" style="19" customWidth="1"/>
    <col min="5363" max="5363" width="6.42578125" style="19" customWidth="1"/>
    <col min="5364" max="5364" width="9.28515625" style="19" customWidth="1"/>
    <col min="5365" max="5365" width="11" style="19" customWidth="1"/>
    <col min="5366" max="5366" width="9.85546875" style="19" customWidth="1"/>
    <col min="5367" max="5369" width="0" style="19" hidden="1" customWidth="1"/>
    <col min="5370" max="5376" width="9.140625" style="19" customWidth="1"/>
    <col min="5377" max="5614" width="9.140625" style="19"/>
    <col min="5615" max="5615" width="37.7109375" style="19" customWidth="1"/>
    <col min="5616" max="5616" width="7.5703125" style="19" customWidth="1"/>
    <col min="5617" max="5618" width="9" style="19" customWidth="1"/>
    <col min="5619" max="5619" width="6.42578125" style="19" customWidth="1"/>
    <col min="5620" max="5620" width="9.28515625" style="19" customWidth="1"/>
    <col min="5621" max="5621" width="11" style="19" customWidth="1"/>
    <col min="5622" max="5622" width="9.85546875" style="19" customWidth="1"/>
    <col min="5623" max="5625" width="0" style="19" hidden="1" customWidth="1"/>
    <col min="5626" max="5632" width="9.140625" style="19" customWidth="1"/>
    <col min="5633" max="5870" width="9.140625" style="19"/>
    <col min="5871" max="5871" width="37.7109375" style="19" customWidth="1"/>
    <col min="5872" max="5872" width="7.5703125" style="19" customWidth="1"/>
    <col min="5873" max="5874" width="9" style="19" customWidth="1"/>
    <col min="5875" max="5875" width="6.42578125" style="19" customWidth="1"/>
    <col min="5876" max="5876" width="9.28515625" style="19" customWidth="1"/>
    <col min="5877" max="5877" width="11" style="19" customWidth="1"/>
    <col min="5878" max="5878" width="9.85546875" style="19" customWidth="1"/>
    <col min="5879" max="5881" width="0" style="19" hidden="1" customWidth="1"/>
    <col min="5882" max="5888" width="9.140625" style="19" customWidth="1"/>
    <col min="5889" max="6126" width="9.140625" style="19"/>
    <col min="6127" max="6127" width="37.7109375" style="19" customWidth="1"/>
    <col min="6128" max="6128" width="7.5703125" style="19" customWidth="1"/>
    <col min="6129" max="6130" width="9" style="19" customWidth="1"/>
    <col min="6131" max="6131" width="6.42578125" style="19" customWidth="1"/>
    <col min="6132" max="6132" width="9.28515625" style="19" customWidth="1"/>
    <col min="6133" max="6133" width="11" style="19" customWidth="1"/>
    <col min="6134" max="6134" width="9.85546875" style="19" customWidth="1"/>
    <col min="6135" max="6137" width="0" style="19" hidden="1" customWidth="1"/>
    <col min="6138" max="6144" width="9.140625" style="19" customWidth="1"/>
    <col min="6145" max="6382" width="9.140625" style="19"/>
    <col min="6383" max="6383" width="37.7109375" style="19" customWidth="1"/>
    <col min="6384" max="6384" width="7.5703125" style="19" customWidth="1"/>
    <col min="6385" max="6386" width="9" style="19" customWidth="1"/>
    <col min="6387" max="6387" width="6.42578125" style="19" customWidth="1"/>
    <col min="6388" max="6388" width="9.28515625" style="19" customWidth="1"/>
    <col min="6389" max="6389" width="11" style="19" customWidth="1"/>
    <col min="6390" max="6390" width="9.85546875" style="19" customWidth="1"/>
    <col min="6391" max="6393" width="0" style="19" hidden="1" customWidth="1"/>
    <col min="6394" max="6400" width="9.140625" style="19" customWidth="1"/>
    <col min="6401" max="6638" width="9.140625" style="19"/>
    <col min="6639" max="6639" width="37.7109375" style="19" customWidth="1"/>
    <col min="6640" max="6640" width="7.5703125" style="19" customWidth="1"/>
    <col min="6641" max="6642" width="9" style="19" customWidth="1"/>
    <col min="6643" max="6643" width="6.42578125" style="19" customWidth="1"/>
    <col min="6644" max="6644" width="9.28515625" style="19" customWidth="1"/>
    <col min="6645" max="6645" width="11" style="19" customWidth="1"/>
    <col min="6646" max="6646" width="9.85546875" style="19" customWidth="1"/>
    <col min="6647" max="6649" width="0" style="19" hidden="1" customWidth="1"/>
    <col min="6650" max="6656" width="9.140625" style="19" customWidth="1"/>
    <col min="6657" max="6894" width="9.140625" style="19"/>
    <col min="6895" max="6895" width="37.7109375" style="19" customWidth="1"/>
    <col min="6896" max="6896" width="7.5703125" style="19" customWidth="1"/>
    <col min="6897" max="6898" width="9" style="19" customWidth="1"/>
    <col min="6899" max="6899" width="6.42578125" style="19" customWidth="1"/>
    <col min="6900" max="6900" width="9.28515625" style="19" customWidth="1"/>
    <col min="6901" max="6901" width="11" style="19" customWidth="1"/>
    <col min="6902" max="6902" width="9.85546875" style="19" customWidth="1"/>
    <col min="6903" max="6905" width="0" style="19" hidden="1" customWidth="1"/>
    <col min="6906" max="6912" width="9.140625" style="19" customWidth="1"/>
    <col min="6913" max="7150" width="9.140625" style="19"/>
    <col min="7151" max="7151" width="37.7109375" style="19" customWidth="1"/>
    <col min="7152" max="7152" width="7.5703125" style="19" customWidth="1"/>
    <col min="7153" max="7154" width="9" style="19" customWidth="1"/>
    <col min="7155" max="7155" width="6.42578125" style="19" customWidth="1"/>
    <col min="7156" max="7156" width="9.28515625" style="19" customWidth="1"/>
    <col min="7157" max="7157" width="11" style="19" customWidth="1"/>
    <col min="7158" max="7158" width="9.85546875" style="19" customWidth="1"/>
    <col min="7159" max="7161" width="0" style="19" hidden="1" customWidth="1"/>
    <col min="7162" max="7168" width="9.140625" style="19" customWidth="1"/>
    <col min="7169" max="7406" width="9.140625" style="19"/>
    <col min="7407" max="7407" width="37.7109375" style="19" customWidth="1"/>
    <col min="7408" max="7408" width="7.5703125" style="19" customWidth="1"/>
    <col min="7409" max="7410" width="9" style="19" customWidth="1"/>
    <col min="7411" max="7411" width="6.42578125" style="19" customWidth="1"/>
    <col min="7412" max="7412" width="9.28515625" style="19" customWidth="1"/>
    <col min="7413" max="7413" width="11" style="19" customWidth="1"/>
    <col min="7414" max="7414" width="9.85546875" style="19" customWidth="1"/>
    <col min="7415" max="7417" width="0" style="19" hidden="1" customWidth="1"/>
    <col min="7418" max="7424" width="9.140625" style="19" customWidth="1"/>
    <col min="7425" max="7662" width="9.140625" style="19"/>
    <col min="7663" max="7663" width="37.7109375" style="19" customWidth="1"/>
    <col min="7664" max="7664" width="7.5703125" style="19" customWidth="1"/>
    <col min="7665" max="7666" width="9" style="19" customWidth="1"/>
    <col min="7667" max="7667" width="6.42578125" style="19" customWidth="1"/>
    <col min="7668" max="7668" width="9.28515625" style="19" customWidth="1"/>
    <col min="7669" max="7669" width="11" style="19" customWidth="1"/>
    <col min="7670" max="7670" width="9.85546875" style="19" customWidth="1"/>
    <col min="7671" max="7673" width="0" style="19" hidden="1" customWidth="1"/>
    <col min="7674" max="7680" width="9.140625" style="19" customWidth="1"/>
    <col min="7681" max="7918" width="9.140625" style="19"/>
    <col min="7919" max="7919" width="37.7109375" style="19" customWidth="1"/>
    <col min="7920" max="7920" width="7.5703125" style="19" customWidth="1"/>
    <col min="7921" max="7922" width="9" style="19" customWidth="1"/>
    <col min="7923" max="7923" width="6.42578125" style="19" customWidth="1"/>
    <col min="7924" max="7924" width="9.28515625" style="19" customWidth="1"/>
    <col min="7925" max="7925" width="11" style="19" customWidth="1"/>
    <col min="7926" max="7926" width="9.85546875" style="19" customWidth="1"/>
    <col min="7927" max="7929" width="0" style="19" hidden="1" customWidth="1"/>
    <col min="7930" max="7936" width="9.140625" style="19" customWidth="1"/>
    <col min="7937" max="8174" width="9.140625" style="19"/>
    <col min="8175" max="8175" width="37.7109375" style="19" customWidth="1"/>
    <col min="8176" max="8176" width="7.5703125" style="19" customWidth="1"/>
    <col min="8177" max="8178" width="9" style="19" customWidth="1"/>
    <col min="8179" max="8179" width="6.42578125" style="19" customWidth="1"/>
    <col min="8180" max="8180" width="9.28515625" style="19" customWidth="1"/>
    <col min="8181" max="8181" width="11" style="19" customWidth="1"/>
    <col min="8182" max="8182" width="9.85546875" style="19" customWidth="1"/>
    <col min="8183" max="8185" width="0" style="19" hidden="1" customWidth="1"/>
    <col min="8186" max="8192" width="9.140625" style="19" customWidth="1"/>
    <col min="8193" max="8430" width="9.140625" style="19"/>
    <col min="8431" max="8431" width="37.7109375" style="19" customWidth="1"/>
    <col min="8432" max="8432" width="7.5703125" style="19" customWidth="1"/>
    <col min="8433" max="8434" width="9" style="19" customWidth="1"/>
    <col min="8435" max="8435" width="6.42578125" style="19" customWidth="1"/>
    <col min="8436" max="8436" width="9.28515625" style="19" customWidth="1"/>
    <col min="8437" max="8437" width="11" style="19" customWidth="1"/>
    <col min="8438" max="8438" width="9.85546875" style="19" customWidth="1"/>
    <col min="8439" max="8441" width="0" style="19" hidden="1" customWidth="1"/>
    <col min="8442" max="8448" width="9.140625" style="19" customWidth="1"/>
    <col min="8449" max="8686" width="9.140625" style="19"/>
    <col min="8687" max="8687" width="37.7109375" style="19" customWidth="1"/>
    <col min="8688" max="8688" width="7.5703125" style="19" customWidth="1"/>
    <col min="8689" max="8690" width="9" style="19" customWidth="1"/>
    <col min="8691" max="8691" width="6.42578125" style="19" customWidth="1"/>
    <col min="8692" max="8692" width="9.28515625" style="19" customWidth="1"/>
    <col min="8693" max="8693" width="11" style="19" customWidth="1"/>
    <col min="8694" max="8694" width="9.85546875" style="19" customWidth="1"/>
    <col min="8695" max="8697" width="0" style="19" hidden="1" customWidth="1"/>
    <col min="8698" max="8704" width="9.140625" style="19" customWidth="1"/>
    <col min="8705" max="8942" width="9.140625" style="19"/>
    <col min="8943" max="8943" width="37.7109375" style="19" customWidth="1"/>
    <col min="8944" max="8944" width="7.5703125" style="19" customWidth="1"/>
    <col min="8945" max="8946" width="9" style="19" customWidth="1"/>
    <col min="8947" max="8947" width="6.42578125" style="19" customWidth="1"/>
    <col min="8948" max="8948" width="9.28515625" style="19" customWidth="1"/>
    <col min="8949" max="8949" width="11" style="19" customWidth="1"/>
    <col min="8950" max="8950" width="9.85546875" style="19" customWidth="1"/>
    <col min="8951" max="8953" width="0" style="19" hidden="1" customWidth="1"/>
    <col min="8954" max="8960" width="9.140625" style="19" customWidth="1"/>
    <col min="8961" max="9198" width="9.140625" style="19"/>
    <col min="9199" max="9199" width="37.7109375" style="19" customWidth="1"/>
    <col min="9200" max="9200" width="7.5703125" style="19" customWidth="1"/>
    <col min="9201" max="9202" width="9" style="19" customWidth="1"/>
    <col min="9203" max="9203" width="6.42578125" style="19" customWidth="1"/>
    <col min="9204" max="9204" width="9.28515625" style="19" customWidth="1"/>
    <col min="9205" max="9205" width="11" style="19" customWidth="1"/>
    <col min="9206" max="9206" width="9.85546875" style="19" customWidth="1"/>
    <col min="9207" max="9209" width="0" style="19" hidden="1" customWidth="1"/>
    <col min="9210" max="9216" width="9.140625" style="19" customWidth="1"/>
    <col min="9217" max="9454" width="9.140625" style="19"/>
    <col min="9455" max="9455" width="37.7109375" style="19" customWidth="1"/>
    <col min="9456" max="9456" width="7.5703125" style="19" customWidth="1"/>
    <col min="9457" max="9458" width="9" style="19" customWidth="1"/>
    <col min="9459" max="9459" width="6.42578125" style="19" customWidth="1"/>
    <col min="9460" max="9460" width="9.28515625" style="19" customWidth="1"/>
    <col min="9461" max="9461" width="11" style="19" customWidth="1"/>
    <col min="9462" max="9462" width="9.85546875" style="19" customWidth="1"/>
    <col min="9463" max="9465" width="0" style="19" hidden="1" customWidth="1"/>
    <col min="9466" max="9472" width="9.140625" style="19" customWidth="1"/>
    <col min="9473" max="9710" width="9.140625" style="19"/>
    <col min="9711" max="9711" width="37.7109375" style="19" customWidth="1"/>
    <col min="9712" max="9712" width="7.5703125" style="19" customWidth="1"/>
    <col min="9713" max="9714" width="9" style="19" customWidth="1"/>
    <col min="9715" max="9715" width="6.42578125" style="19" customWidth="1"/>
    <col min="9716" max="9716" width="9.28515625" style="19" customWidth="1"/>
    <col min="9717" max="9717" width="11" style="19" customWidth="1"/>
    <col min="9718" max="9718" width="9.85546875" style="19" customWidth="1"/>
    <col min="9719" max="9721" width="0" style="19" hidden="1" customWidth="1"/>
    <col min="9722" max="9728" width="9.140625" style="19" customWidth="1"/>
    <col min="9729" max="9966" width="9.140625" style="19"/>
    <col min="9967" max="9967" width="37.7109375" style="19" customWidth="1"/>
    <col min="9968" max="9968" width="7.5703125" style="19" customWidth="1"/>
    <col min="9969" max="9970" width="9" style="19" customWidth="1"/>
    <col min="9971" max="9971" width="6.42578125" style="19" customWidth="1"/>
    <col min="9972" max="9972" width="9.28515625" style="19" customWidth="1"/>
    <col min="9973" max="9973" width="11" style="19" customWidth="1"/>
    <col min="9974" max="9974" width="9.85546875" style="19" customWidth="1"/>
    <col min="9975" max="9977" width="0" style="19" hidden="1" customWidth="1"/>
    <col min="9978" max="9984" width="9.140625" style="19" customWidth="1"/>
    <col min="9985" max="10222" width="9.140625" style="19"/>
    <col min="10223" max="10223" width="37.7109375" style="19" customWidth="1"/>
    <col min="10224" max="10224" width="7.5703125" style="19" customWidth="1"/>
    <col min="10225" max="10226" width="9" style="19" customWidth="1"/>
    <col min="10227" max="10227" width="6.42578125" style="19" customWidth="1"/>
    <col min="10228" max="10228" width="9.28515625" style="19" customWidth="1"/>
    <col min="10229" max="10229" width="11" style="19" customWidth="1"/>
    <col min="10230" max="10230" width="9.85546875" style="19" customWidth="1"/>
    <col min="10231" max="10233" width="0" style="19" hidden="1" customWidth="1"/>
    <col min="10234" max="10240" width="9.140625" style="19" customWidth="1"/>
    <col min="10241" max="10478" width="9.140625" style="19"/>
    <col min="10479" max="10479" width="37.7109375" style="19" customWidth="1"/>
    <col min="10480" max="10480" width="7.5703125" style="19" customWidth="1"/>
    <col min="10481" max="10482" width="9" style="19" customWidth="1"/>
    <col min="10483" max="10483" width="6.42578125" style="19" customWidth="1"/>
    <col min="10484" max="10484" width="9.28515625" style="19" customWidth="1"/>
    <col min="10485" max="10485" width="11" style="19" customWidth="1"/>
    <col min="10486" max="10486" width="9.85546875" style="19" customWidth="1"/>
    <col min="10487" max="10489" width="0" style="19" hidden="1" customWidth="1"/>
    <col min="10490" max="10496" width="9.140625" style="19" customWidth="1"/>
    <col min="10497" max="10734" width="9.140625" style="19"/>
    <col min="10735" max="10735" width="37.7109375" style="19" customWidth="1"/>
    <col min="10736" max="10736" width="7.5703125" style="19" customWidth="1"/>
    <col min="10737" max="10738" width="9" style="19" customWidth="1"/>
    <col min="10739" max="10739" width="6.42578125" style="19" customWidth="1"/>
    <col min="10740" max="10740" width="9.28515625" style="19" customWidth="1"/>
    <col min="10741" max="10741" width="11" style="19" customWidth="1"/>
    <col min="10742" max="10742" width="9.85546875" style="19" customWidth="1"/>
    <col min="10743" max="10745" width="0" style="19" hidden="1" customWidth="1"/>
    <col min="10746" max="10752" width="9.140625" style="19" customWidth="1"/>
    <col min="10753" max="10990" width="9.140625" style="19"/>
    <col min="10991" max="10991" width="37.7109375" style="19" customWidth="1"/>
    <col min="10992" max="10992" width="7.5703125" style="19" customWidth="1"/>
    <col min="10993" max="10994" width="9" style="19" customWidth="1"/>
    <col min="10995" max="10995" width="6.42578125" style="19" customWidth="1"/>
    <col min="10996" max="10996" width="9.28515625" style="19" customWidth="1"/>
    <col min="10997" max="10997" width="11" style="19" customWidth="1"/>
    <col min="10998" max="10998" width="9.85546875" style="19" customWidth="1"/>
    <col min="10999" max="11001" width="0" style="19" hidden="1" customWidth="1"/>
    <col min="11002" max="11008" width="9.140625" style="19" customWidth="1"/>
    <col min="11009" max="11246" width="9.140625" style="19"/>
    <col min="11247" max="11247" width="37.7109375" style="19" customWidth="1"/>
    <col min="11248" max="11248" width="7.5703125" style="19" customWidth="1"/>
    <col min="11249" max="11250" width="9" style="19" customWidth="1"/>
    <col min="11251" max="11251" width="6.42578125" style="19" customWidth="1"/>
    <col min="11252" max="11252" width="9.28515625" style="19" customWidth="1"/>
    <col min="11253" max="11253" width="11" style="19" customWidth="1"/>
    <col min="11254" max="11254" width="9.85546875" style="19" customWidth="1"/>
    <col min="11255" max="11257" width="0" style="19" hidden="1" customWidth="1"/>
    <col min="11258" max="11264" width="9.140625" style="19" customWidth="1"/>
    <col min="11265" max="11502" width="9.140625" style="19"/>
    <col min="11503" max="11503" width="37.7109375" style="19" customWidth="1"/>
    <col min="11504" max="11504" width="7.5703125" style="19" customWidth="1"/>
    <col min="11505" max="11506" width="9" style="19" customWidth="1"/>
    <col min="11507" max="11507" width="6.42578125" style="19" customWidth="1"/>
    <col min="11508" max="11508" width="9.28515625" style="19" customWidth="1"/>
    <col min="11509" max="11509" width="11" style="19" customWidth="1"/>
    <col min="11510" max="11510" width="9.85546875" style="19" customWidth="1"/>
    <col min="11511" max="11513" width="0" style="19" hidden="1" customWidth="1"/>
    <col min="11514" max="11520" width="9.140625" style="19" customWidth="1"/>
    <col min="11521" max="11758" width="9.140625" style="19"/>
    <col min="11759" max="11759" width="37.7109375" style="19" customWidth="1"/>
    <col min="11760" max="11760" width="7.5703125" style="19" customWidth="1"/>
    <col min="11761" max="11762" width="9" style="19" customWidth="1"/>
    <col min="11763" max="11763" width="6.42578125" style="19" customWidth="1"/>
    <col min="11764" max="11764" width="9.28515625" style="19" customWidth="1"/>
    <col min="11765" max="11765" width="11" style="19" customWidth="1"/>
    <col min="11766" max="11766" width="9.85546875" style="19" customWidth="1"/>
    <col min="11767" max="11769" width="0" style="19" hidden="1" customWidth="1"/>
    <col min="11770" max="11776" width="9.140625" style="19" customWidth="1"/>
    <col min="11777" max="12014" width="9.140625" style="19"/>
    <col min="12015" max="12015" width="37.7109375" style="19" customWidth="1"/>
    <col min="12016" max="12016" width="7.5703125" style="19" customWidth="1"/>
    <col min="12017" max="12018" width="9" style="19" customWidth="1"/>
    <col min="12019" max="12019" width="6.42578125" style="19" customWidth="1"/>
    <col min="12020" max="12020" width="9.28515625" style="19" customWidth="1"/>
    <col min="12021" max="12021" width="11" style="19" customWidth="1"/>
    <col min="12022" max="12022" width="9.85546875" style="19" customWidth="1"/>
    <col min="12023" max="12025" width="0" style="19" hidden="1" customWidth="1"/>
    <col min="12026" max="12032" width="9.140625" style="19" customWidth="1"/>
    <col min="12033" max="12270" width="9.140625" style="19"/>
    <col min="12271" max="12271" width="37.7109375" style="19" customWidth="1"/>
    <col min="12272" max="12272" width="7.5703125" style="19" customWidth="1"/>
    <col min="12273" max="12274" width="9" style="19" customWidth="1"/>
    <col min="12275" max="12275" width="6.42578125" style="19" customWidth="1"/>
    <col min="12276" max="12276" width="9.28515625" style="19" customWidth="1"/>
    <col min="12277" max="12277" width="11" style="19" customWidth="1"/>
    <col min="12278" max="12278" width="9.85546875" style="19" customWidth="1"/>
    <col min="12279" max="12281" width="0" style="19" hidden="1" customWidth="1"/>
    <col min="12282" max="12288" width="9.140625" style="19" customWidth="1"/>
    <col min="12289" max="12526" width="9.140625" style="19"/>
    <col min="12527" max="12527" width="37.7109375" style="19" customWidth="1"/>
    <col min="12528" max="12528" width="7.5703125" style="19" customWidth="1"/>
    <col min="12529" max="12530" width="9" style="19" customWidth="1"/>
    <col min="12531" max="12531" width="6.42578125" style="19" customWidth="1"/>
    <col min="12532" max="12532" width="9.28515625" style="19" customWidth="1"/>
    <col min="12533" max="12533" width="11" style="19" customWidth="1"/>
    <col min="12534" max="12534" width="9.85546875" style="19" customWidth="1"/>
    <col min="12535" max="12537" width="0" style="19" hidden="1" customWidth="1"/>
    <col min="12538" max="12544" width="9.140625" style="19" customWidth="1"/>
    <col min="12545" max="12782" width="9.140625" style="19"/>
    <col min="12783" max="12783" width="37.7109375" style="19" customWidth="1"/>
    <col min="12784" max="12784" width="7.5703125" style="19" customWidth="1"/>
    <col min="12785" max="12786" width="9" style="19" customWidth="1"/>
    <col min="12787" max="12787" width="6.42578125" style="19" customWidth="1"/>
    <col min="12788" max="12788" width="9.28515625" style="19" customWidth="1"/>
    <col min="12789" max="12789" width="11" style="19" customWidth="1"/>
    <col min="12790" max="12790" width="9.85546875" style="19" customWidth="1"/>
    <col min="12791" max="12793" width="0" style="19" hidden="1" customWidth="1"/>
    <col min="12794" max="12800" width="9.140625" style="19" customWidth="1"/>
    <col min="12801" max="13038" width="9.140625" style="19"/>
    <col min="13039" max="13039" width="37.7109375" style="19" customWidth="1"/>
    <col min="13040" max="13040" width="7.5703125" style="19" customWidth="1"/>
    <col min="13041" max="13042" width="9" style="19" customWidth="1"/>
    <col min="13043" max="13043" width="6.42578125" style="19" customWidth="1"/>
    <col min="13044" max="13044" width="9.28515625" style="19" customWidth="1"/>
    <col min="13045" max="13045" width="11" style="19" customWidth="1"/>
    <col min="13046" max="13046" width="9.85546875" style="19" customWidth="1"/>
    <col min="13047" max="13049" width="0" style="19" hidden="1" customWidth="1"/>
    <col min="13050" max="13056" width="9.140625" style="19" customWidth="1"/>
    <col min="13057" max="13294" width="9.140625" style="19"/>
    <col min="13295" max="13295" width="37.7109375" style="19" customWidth="1"/>
    <col min="13296" max="13296" width="7.5703125" style="19" customWidth="1"/>
    <col min="13297" max="13298" width="9" style="19" customWidth="1"/>
    <col min="13299" max="13299" width="6.42578125" style="19" customWidth="1"/>
    <col min="13300" max="13300" width="9.28515625" style="19" customWidth="1"/>
    <col min="13301" max="13301" width="11" style="19" customWidth="1"/>
    <col min="13302" max="13302" width="9.85546875" style="19" customWidth="1"/>
    <col min="13303" max="13305" width="0" style="19" hidden="1" customWidth="1"/>
    <col min="13306" max="13312" width="9.140625" style="19" customWidth="1"/>
    <col min="13313" max="13550" width="9.140625" style="19"/>
    <col min="13551" max="13551" width="37.7109375" style="19" customWidth="1"/>
    <col min="13552" max="13552" width="7.5703125" style="19" customWidth="1"/>
    <col min="13553" max="13554" width="9" style="19" customWidth="1"/>
    <col min="13555" max="13555" width="6.42578125" style="19" customWidth="1"/>
    <col min="13556" max="13556" width="9.28515625" style="19" customWidth="1"/>
    <col min="13557" max="13557" width="11" style="19" customWidth="1"/>
    <col min="13558" max="13558" width="9.85546875" style="19" customWidth="1"/>
    <col min="13559" max="13561" width="0" style="19" hidden="1" customWidth="1"/>
    <col min="13562" max="13568" width="9.140625" style="19" customWidth="1"/>
    <col min="13569" max="13806" width="9.140625" style="19"/>
    <col min="13807" max="13807" width="37.7109375" style="19" customWidth="1"/>
    <col min="13808" max="13808" width="7.5703125" style="19" customWidth="1"/>
    <col min="13809" max="13810" width="9" style="19" customWidth="1"/>
    <col min="13811" max="13811" width="6.42578125" style="19" customWidth="1"/>
    <col min="13812" max="13812" width="9.28515625" style="19" customWidth="1"/>
    <col min="13813" max="13813" width="11" style="19" customWidth="1"/>
    <col min="13814" max="13814" width="9.85546875" style="19" customWidth="1"/>
    <col min="13815" max="13817" width="0" style="19" hidden="1" customWidth="1"/>
    <col min="13818" max="13824" width="9.140625" style="19" customWidth="1"/>
    <col min="13825" max="14062" width="9.140625" style="19"/>
    <col min="14063" max="14063" width="37.7109375" style="19" customWidth="1"/>
    <col min="14064" max="14064" width="7.5703125" style="19" customWidth="1"/>
    <col min="14065" max="14066" width="9" style="19" customWidth="1"/>
    <col min="14067" max="14067" width="6.42578125" style="19" customWidth="1"/>
    <col min="14068" max="14068" width="9.28515625" style="19" customWidth="1"/>
    <col min="14069" max="14069" width="11" style="19" customWidth="1"/>
    <col min="14070" max="14070" width="9.85546875" style="19" customWidth="1"/>
    <col min="14071" max="14073" width="0" style="19" hidden="1" customWidth="1"/>
    <col min="14074" max="14080" width="9.140625" style="19" customWidth="1"/>
    <col min="14081" max="14318" width="9.140625" style="19"/>
    <col min="14319" max="14319" width="37.7109375" style="19" customWidth="1"/>
    <col min="14320" max="14320" width="7.5703125" style="19" customWidth="1"/>
    <col min="14321" max="14322" width="9" style="19" customWidth="1"/>
    <col min="14323" max="14323" width="6.42578125" style="19" customWidth="1"/>
    <col min="14324" max="14324" width="9.28515625" style="19" customWidth="1"/>
    <col min="14325" max="14325" width="11" style="19" customWidth="1"/>
    <col min="14326" max="14326" width="9.85546875" style="19" customWidth="1"/>
    <col min="14327" max="14329" width="0" style="19" hidden="1" customWidth="1"/>
    <col min="14330" max="14336" width="9.140625" style="19" customWidth="1"/>
    <col min="14337" max="14574" width="9.140625" style="19"/>
    <col min="14575" max="14575" width="37.7109375" style="19" customWidth="1"/>
    <col min="14576" max="14576" width="7.5703125" style="19" customWidth="1"/>
    <col min="14577" max="14578" width="9" style="19" customWidth="1"/>
    <col min="14579" max="14579" width="6.42578125" style="19" customWidth="1"/>
    <col min="14580" max="14580" width="9.28515625" style="19" customWidth="1"/>
    <col min="14581" max="14581" width="11" style="19" customWidth="1"/>
    <col min="14582" max="14582" width="9.85546875" style="19" customWidth="1"/>
    <col min="14583" max="14585" width="0" style="19" hidden="1" customWidth="1"/>
    <col min="14586" max="14592" width="9.140625" style="19" customWidth="1"/>
    <col min="14593" max="14830" width="9.140625" style="19"/>
    <col min="14831" max="14831" width="37.7109375" style="19" customWidth="1"/>
    <col min="14832" max="14832" width="7.5703125" style="19" customWidth="1"/>
    <col min="14833" max="14834" width="9" style="19" customWidth="1"/>
    <col min="14835" max="14835" width="6.42578125" style="19" customWidth="1"/>
    <col min="14836" max="14836" width="9.28515625" style="19" customWidth="1"/>
    <col min="14837" max="14837" width="11" style="19" customWidth="1"/>
    <col min="14838" max="14838" width="9.85546875" style="19" customWidth="1"/>
    <col min="14839" max="14841" width="0" style="19" hidden="1" customWidth="1"/>
    <col min="14842" max="14848" width="9.140625" style="19" customWidth="1"/>
    <col min="14849" max="15086" width="9.140625" style="19"/>
    <col min="15087" max="15087" width="37.7109375" style="19" customWidth="1"/>
    <col min="15088" max="15088" width="7.5703125" style="19" customWidth="1"/>
    <col min="15089" max="15090" width="9" style="19" customWidth="1"/>
    <col min="15091" max="15091" width="6.42578125" style="19" customWidth="1"/>
    <col min="15092" max="15092" width="9.28515625" style="19" customWidth="1"/>
    <col min="15093" max="15093" width="11" style="19" customWidth="1"/>
    <col min="15094" max="15094" width="9.85546875" style="19" customWidth="1"/>
    <col min="15095" max="15097" width="0" style="19" hidden="1" customWidth="1"/>
    <col min="15098" max="15104" width="9.140625" style="19" customWidth="1"/>
    <col min="15105" max="15342" width="9.140625" style="19"/>
    <col min="15343" max="15343" width="37.7109375" style="19" customWidth="1"/>
    <col min="15344" max="15344" width="7.5703125" style="19" customWidth="1"/>
    <col min="15345" max="15346" width="9" style="19" customWidth="1"/>
    <col min="15347" max="15347" width="6.42578125" style="19" customWidth="1"/>
    <col min="15348" max="15348" width="9.28515625" style="19" customWidth="1"/>
    <col min="15349" max="15349" width="11" style="19" customWidth="1"/>
    <col min="15350" max="15350" width="9.85546875" style="19" customWidth="1"/>
    <col min="15351" max="15353" width="0" style="19" hidden="1" customWidth="1"/>
    <col min="15354" max="15360" width="9.140625" style="19" customWidth="1"/>
    <col min="15361" max="15598" width="9.140625" style="19"/>
    <col min="15599" max="15599" width="37.7109375" style="19" customWidth="1"/>
    <col min="15600" max="15600" width="7.5703125" style="19" customWidth="1"/>
    <col min="15601" max="15602" width="9" style="19" customWidth="1"/>
    <col min="15603" max="15603" width="6.42578125" style="19" customWidth="1"/>
    <col min="15604" max="15604" width="9.28515625" style="19" customWidth="1"/>
    <col min="15605" max="15605" width="11" style="19" customWidth="1"/>
    <col min="15606" max="15606" width="9.85546875" style="19" customWidth="1"/>
    <col min="15607" max="15609" width="0" style="19" hidden="1" customWidth="1"/>
    <col min="15610" max="15616" width="9.140625" style="19" customWidth="1"/>
    <col min="15617" max="15854" width="9.140625" style="19"/>
    <col min="15855" max="15855" width="37.7109375" style="19" customWidth="1"/>
    <col min="15856" max="15856" width="7.5703125" style="19" customWidth="1"/>
    <col min="15857" max="15858" width="9" style="19" customWidth="1"/>
    <col min="15859" max="15859" width="6.42578125" style="19" customWidth="1"/>
    <col min="15860" max="15860" width="9.28515625" style="19" customWidth="1"/>
    <col min="15861" max="15861" width="11" style="19" customWidth="1"/>
    <col min="15862" max="15862" width="9.85546875" style="19" customWidth="1"/>
    <col min="15863" max="15865" width="0" style="19" hidden="1" customWidth="1"/>
    <col min="15866" max="15872" width="9.140625" style="19" customWidth="1"/>
    <col min="15873" max="16110" width="9.140625" style="19"/>
    <col min="16111" max="16111" width="37.7109375" style="19" customWidth="1"/>
    <col min="16112" max="16112" width="7.5703125" style="19" customWidth="1"/>
    <col min="16113" max="16114" width="9" style="19" customWidth="1"/>
    <col min="16115" max="16115" width="6.42578125" style="19" customWidth="1"/>
    <col min="16116" max="16116" width="9.28515625" style="19" customWidth="1"/>
    <col min="16117" max="16117" width="11" style="19" customWidth="1"/>
    <col min="16118" max="16118" width="9.85546875" style="19" customWidth="1"/>
    <col min="16119" max="16121" width="0" style="19" hidden="1" customWidth="1"/>
    <col min="16122" max="16128" width="9.140625" style="19" customWidth="1"/>
    <col min="16129" max="16384" width="9.140625" style="19"/>
  </cols>
  <sheetData>
    <row r="1" spans="1:4" ht="15" x14ac:dyDescent="0.25">
      <c r="A1" s="109" t="s">
        <v>346</v>
      </c>
      <c r="B1" s="72"/>
      <c r="C1" s="72"/>
      <c r="D1" s="72"/>
    </row>
    <row r="2" spans="1:4" ht="15" x14ac:dyDescent="0.25">
      <c r="A2" s="72" t="s">
        <v>314</v>
      </c>
      <c r="B2" s="72"/>
      <c r="C2" s="72"/>
      <c r="D2" s="72"/>
    </row>
    <row r="3" spans="1:4" ht="15" x14ac:dyDescent="0.25">
      <c r="A3" s="118" t="s">
        <v>315</v>
      </c>
      <c r="B3" s="118"/>
      <c r="C3" s="118"/>
      <c r="D3" s="118"/>
    </row>
    <row r="4" spans="1:4" ht="15" x14ac:dyDescent="0.25">
      <c r="A4" s="109" t="s">
        <v>345</v>
      </c>
      <c r="B4" s="72"/>
      <c r="C4" s="72"/>
      <c r="D4" s="72"/>
    </row>
    <row r="5" spans="1:4" ht="15" x14ac:dyDescent="0.25">
      <c r="A5" s="72"/>
      <c r="B5" s="72" t="s">
        <v>294</v>
      </c>
      <c r="C5" s="72"/>
      <c r="D5" s="72"/>
    </row>
    <row r="6" spans="1:4" ht="15" x14ac:dyDescent="0.25">
      <c r="A6" s="72"/>
      <c r="B6" s="72" t="s">
        <v>242</v>
      </c>
      <c r="C6" s="72"/>
      <c r="D6" s="72"/>
    </row>
    <row r="7" spans="1:4" ht="15" x14ac:dyDescent="0.25">
      <c r="A7" s="72" t="s">
        <v>245</v>
      </c>
      <c r="B7" s="72" t="s">
        <v>246</v>
      </c>
      <c r="C7" s="72"/>
      <c r="D7" s="72"/>
    </row>
    <row r="8" spans="1:4" ht="15" x14ac:dyDescent="0.25">
      <c r="A8" s="72"/>
      <c r="B8" s="72" t="s">
        <v>244</v>
      </c>
      <c r="C8" s="72"/>
      <c r="D8" s="72"/>
    </row>
    <row r="9" spans="1:4" ht="15" x14ac:dyDescent="0.25">
      <c r="A9" s="72"/>
      <c r="B9" s="72" t="s">
        <v>313</v>
      </c>
      <c r="C9" s="72"/>
      <c r="D9" s="72"/>
    </row>
    <row r="10" spans="1:4" ht="15" x14ac:dyDescent="0.25">
      <c r="A10" s="72"/>
      <c r="B10" s="73"/>
      <c r="C10" s="73"/>
      <c r="D10" s="72"/>
    </row>
    <row r="11" spans="1:4" s="56" customFormat="1" ht="42.75" customHeight="1" x14ac:dyDescent="0.2">
      <c r="A11" s="117" t="s">
        <v>296</v>
      </c>
      <c r="B11" s="117"/>
      <c r="C11" s="117"/>
      <c r="D11" s="117"/>
    </row>
    <row r="12" spans="1:4" ht="15" x14ac:dyDescent="0.25">
      <c r="A12" s="74"/>
      <c r="B12" s="72"/>
      <c r="C12" s="73"/>
      <c r="D12" s="72"/>
    </row>
    <row r="13" spans="1:4" ht="15" x14ac:dyDescent="0.25">
      <c r="A13" s="72"/>
      <c r="B13" s="75"/>
      <c r="C13" s="73"/>
      <c r="D13" s="72"/>
    </row>
    <row r="14" spans="1:4" ht="48" customHeight="1" x14ac:dyDescent="0.25">
      <c r="A14" s="76" t="s">
        <v>0</v>
      </c>
      <c r="B14" s="77" t="s">
        <v>2</v>
      </c>
      <c r="C14" s="77" t="s">
        <v>3</v>
      </c>
      <c r="D14" s="77" t="s">
        <v>301</v>
      </c>
    </row>
    <row r="15" spans="1:4" ht="15" x14ac:dyDescent="0.25">
      <c r="A15" s="76">
        <v>1</v>
      </c>
      <c r="B15" s="76">
        <v>2</v>
      </c>
      <c r="C15" s="76">
        <v>3</v>
      </c>
      <c r="D15" s="76">
        <v>4</v>
      </c>
    </row>
    <row r="16" spans="1:4" ht="14.25" x14ac:dyDescent="0.2">
      <c r="A16" s="78" t="s">
        <v>4</v>
      </c>
      <c r="B16" s="79"/>
      <c r="C16" s="79"/>
      <c r="D16" s="80">
        <f>D18+D46+D59+D89+D104+D119+D147+D152+D166+D191+D206+D233+D248+D264+D268+D272+D280</f>
        <v>130944085.22000001</v>
      </c>
    </row>
    <row r="17" spans="1:4" ht="14.25" x14ac:dyDescent="0.2">
      <c r="A17" s="78"/>
      <c r="B17" s="79"/>
      <c r="C17" s="79"/>
      <c r="D17" s="80"/>
    </row>
    <row r="18" spans="1:4" ht="30" x14ac:dyDescent="0.25">
      <c r="A18" s="81" t="s">
        <v>227</v>
      </c>
      <c r="B18" s="82" t="s">
        <v>188</v>
      </c>
      <c r="C18" s="83"/>
      <c r="D18" s="80">
        <f>D19+D34</f>
        <v>2600000</v>
      </c>
    </row>
    <row r="19" spans="1:4" ht="34.5" customHeight="1" x14ac:dyDescent="0.25">
      <c r="A19" s="81" t="s">
        <v>295</v>
      </c>
      <c r="B19" s="82" t="s">
        <v>189</v>
      </c>
      <c r="C19" s="83"/>
      <c r="D19" s="80">
        <f>+D20</f>
        <v>302000</v>
      </c>
    </row>
    <row r="20" spans="1:4" ht="29.25" x14ac:dyDescent="0.25">
      <c r="A20" s="84" t="s">
        <v>195</v>
      </c>
      <c r="B20" s="82" t="s">
        <v>190</v>
      </c>
      <c r="C20" s="83"/>
      <c r="D20" s="80">
        <f>D21+D26+D31</f>
        <v>302000</v>
      </c>
    </row>
    <row r="21" spans="1:4" ht="29.25" x14ac:dyDescent="0.25">
      <c r="A21" s="84" t="s">
        <v>293</v>
      </c>
      <c r="B21" s="82" t="s">
        <v>284</v>
      </c>
      <c r="C21" s="83"/>
      <c r="D21" s="80">
        <f>D22+D24</f>
        <v>28000</v>
      </c>
    </row>
    <row r="22" spans="1:4" ht="30" x14ac:dyDescent="0.25">
      <c r="A22" s="85" t="s">
        <v>63</v>
      </c>
      <c r="B22" s="83" t="s">
        <v>284</v>
      </c>
      <c r="C22" s="83" t="s">
        <v>55</v>
      </c>
      <c r="D22" s="86">
        <f t="shared" ref="D22:D24" si="0">D23</f>
        <v>5000</v>
      </c>
    </row>
    <row r="23" spans="1:4" ht="30" x14ac:dyDescent="0.25">
      <c r="A23" s="85" t="s">
        <v>64</v>
      </c>
      <c r="B23" s="83" t="s">
        <v>284</v>
      </c>
      <c r="C23" s="83" t="s">
        <v>56</v>
      </c>
      <c r="D23" s="87">
        <v>5000</v>
      </c>
    </row>
    <row r="24" spans="1:4" ht="15" x14ac:dyDescent="0.25">
      <c r="A24" s="89" t="s">
        <v>99</v>
      </c>
      <c r="B24" s="83" t="s">
        <v>284</v>
      </c>
      <c r="C24" s="83" t="s">
        <v>98</v>
      </c>
      <c r="D24" s="86">
        <f t="shared" si="0"/>
        <v>23000</v>
      </c>
    </row>
    <row r="25" spans="1:4" ht="15" x14ac:dyDescent="0.25">
      <c r="A25" s="89" t="s">
        <v>100</v>
      </c>
      <c r="B25" s="83" t="s">
        <v>284</v>
      </c>
      <c r="C25" s="83" t="s">
        <v>97</v>
      </c>
      <c r="D25" s="87">
        <v>23000</v>
      </c>
    </row>
    <row r="26" spans="1:4" ht="28.5" x14ac:dyDescent="0.2">
      <c r="A26" s="84" t="s">
        <v>196</v>
      </c>
      <c r="B26" s="82" t="s">
        <v>285</v>
      </c>
      <c r="C26" s="82"/>
      <c r="D26" s="80">
        <f>D27+D29</f>
        <v>199000</v>
      </c>
    </row>
    <row r="27" spans="1:4" ht="30" x14ac:dyDescent="0.25">
      <c r="A27" s="85" t="s">
        <v>63</v>
      </c>
      <c r="B27" s="83" t="s">
        <v>285</v>
      </c>
      <c r="C27" s="83" t="s">
        <v>55</v>
      </c>
      <c r="D27" s="86">
        <f>D28</f>
        <v>194000</v>
      </c>
    </row>
    <row r="28" spans="1:4" ht="30" x14ac:dyDescent="0.25">
      <c r="A28" s="85" t="s">
        <v>64</v>
      </c>
      <c r="B28" s="83" t="s">
        <v>285</v>
      </c>
      <c r="C28" s="83" t="s">
        <v>56</v>
      </c>
      <c r="D28" s="87">
        <v>194000</v>
      </c>
    </row>
    <row r="29" spans="1:4" ht="15" x14ac:dyDescent="0.25">
      <c r="A29" s="85" t="s">
        <v>318</v>
      </c>
      <c r="B29" s="83" t="s">
        <v>285</v>
      </c>
      <c r="C29" s="83" t="s">
        <v>57</v>
      </c>
      <c r="D29" s="86">
        <f t="shared" ref="D29" si="1">D30</f>
        <v>5000</v>
      </c>
    </row>
    <row r="30" spans="1:4" ht="15" x14ac:dyDescent="0.25">
      <c r="A30" s="85" t="s">
        <v>319</v>
      </c>
      <c r="B30" s="83" t="s">
        <v>285</v>
      </c>
      <c r="C30" s="83" t="s">
        <v>252</v>
      </c>
      <c r="D30" s="87">
        <v>5000</v>
      </c>
    </row>
    <row r="31" spans="1:4" ht="99.75" x14ac:dyDescent="0.2">
      <c r="A31" s="100" t="s">
        <v>197</v>
      </c>
      <c r="B31" s="82" t="s">
        <v>304</v>
      </c>
      <c r="C31" s="82"/>
      <c r="D31" s="80">
        <f t="shared" ref="D31:D32" si="2">D32</f>
        <v>75000</v>
      </c>
    </row>
    <row r="32" spans="1:4" ht="15" x14ac:dyDescent="0.25">
      <c r="A32" s="85" t="s">
        <v>47</v>
      </c>
      <c r="B32" s="83" t="s">
        <v>304</v>
      </c>
      <c r="C32" s="83" t="s">
        <v>120</v>
      </c>
      <c r="D32" s="86">
        <f t="shared" si="2"/>
        <v>75000</v>
      </c>
    </row>
    <row r="33" spans="1:4" ht="15" x14ac:dyDescent="0.25">
      <c r="A33" s="85" t="s">
        <v>122</v>
      </c>
      <c r="B33" s="83" t="s">
        <v>304</v>
      </c>
      <c r="C33" s="83" t="s">
        <v>121</v>
      </c>
      <c r="D33" s="87">
        <v>75000</v>
      </c>
    </row>
    <row r="34" spans="1:4" ht="30" x14ac:dyDescent="0.25">
      <c r="A34" s="81" t="s">
        <v>191</v>
      </c>
      <c r="B34" s="82" t="s">
        <v>192</v>
      </c>
      <c r="C34" s="83"/>
      <c r="D34" s="80">
        <f>D35</f>
        <v>2298000</v>
      </c>
    </row>
    <row r="35" spans="1:4" ht="28.5" x14ac:dyDescent="0.25">
      <c r="A35" s="88" t="s">
        <v>193</v>
      </c>
      <c r="B35" s="82" t="s">
        <v>222</v>
      </c>
      <c r="C35" s="83"/>
      <c r="D35" s="80">
        <f>D36+D41</f>
        <v>2298000</v>
      </c>
    </row>
    <row r="36" spans="1:4" ht="15" x14ac:dyDescent="0.25">
      <c r="A36" s="84" t="s">
        <v>194</v>
      </c>
      <c r="B36" s="82" t="s">
        <v>286</v>
      </c>
      <c r="C36" s="83"/>
      <c r="D36" s="80">
        <f>D37+D39</f>
        <v>298000</v>
      </c>
    </row>
    <row r="37" spans="1:4" ht="30" x14ac:dyDescent="0.25">
      <c r="A37" s="85" t="s">
        <v>63</v>
      </c>
      <c r="B37" s="83" t="s">
        <v>286</v>
      </c>
      <c r="C37" s="83" t="s">
        <v>55</v>
      </c>
      <c r="D37" s="86">
        <f t="shared" ref="D37" si="3">D38</f>
        <v>163000</v>
      </c>
    </row>
    <row r="38" spans="1:4" ht="30" x14ac:dyDescent="0.25">
      <c r="A38" s="85" t="s">
        <v>64</v>
      </c>
      <c r="B38" s="83" t="s">
        <v>286</v>
      </c>
      <c r="C38" s="83" t="s">
        <v>56</v>
      </c>
      <c r="D38" s="87">
        <v>163000</v>
      </c>
    </row>
    <row r="39" spans="1:4" ht="15" x14ac:dyDescent="0.25">
      <c r="A39" s="89" t="s">
        <v>99</v>
      </c>
      <c r="B39" s="83" t="s">
        <v>286</v>
      </c>
      <c r="C39" s="83" t="s">
        <v>98</v>
      </c>
      <c r="D39" s="86">
        <f>D40</f>
        <v>135000</v>
      </c>
    </row>
    <row r="40" spans="1:4" ht="15" x14ac:dyDescent="0.25">
      <c r="A40" s="89" t="s">
        <v>100</v>
      </c>
      <c r="B40" s="83" t="s">
        <v>286</v>
      </c>
      <c r="C40" s="83" t="s">
        <v>97</v>
      </c>
      <c r="D40" s="87">
        <v>135000</v>
      </c>
    </row>
    <row r="41" spans="1:4" ht="14.25" x14ac:dyDescent="0.2">
      <c r="A41" s="88" t="s">
        <v>204</v>
      </c>
      <c r="B41" s="82" t="s">
        <v>287</v>
      </c>
      <c r="C41" s="82"/>
      <c r="D41" s="80">
        <f>D42+D44</f>
        <v>2000000</v>
      </c>
    </row>
    <row r="42" spans="1:4" ht="30" x14ac:dyDescent="0.25">
      <c r="A42" s="85" t="s">
        <v>63</v>
      </c>
      <c r="B42" s="83" t="s">
        <v>287</v>
      </c>
      <c r="C42" s="83" t="s">
        <v>55</v>
      </c>
      <c r="D42" s="86">
        <f t="shared" ref="D42:D44" si="4">D43</f>
        <v>131770.37</v>
      </c>
    </row>
    <row r="43" spans="1:4" ht="30" x14ac:dyDescent="0.25">
      <c r="A43" s="85" t="s">
        <v>64</v>
      </c>
      <c r="B43" s="83" t="s">
        <v>287</v>
      </c>
      <c r="C43" s="83" t="s">
        <v>56</v>
      </c>
      <c r="D43" s="87">
        <v>131770.37</v>
      </c>
    </row>
    <row r="44" spans="1:4" ht="15" x14ac:dyDescent="0.25">
      <c r="A44" s="85" t="s">
        <v>47</v>
      </c>
      <c r="B44" s="83" t="s">
        <v>287</v>
      </c>
      <c r="C44" s="83" t="s">
        <v>120</v>
      </c>
      <c r="D44" s="86">
        <f t="shared" si="4"/>
        <v>1868229.63</v>
      </c>
    </row>
    <row r="45" spans="1:4" ht="15" x14ac:dyDescent="0.25">
      <c r="A45" s="85" t="s">
        <v>122</v>
      </c>
      <c r="B45" s="83" t="s">
        <v>287</v>
      </c>
      <c r="C45" s="83" t="s">
        <v>121</v>
      </c>
      <c r="D45" s="87">
        <v>1868229.63</v>
      </c>
    </row>
    <row r="46" spans="1:4" ht="30" x14ac:dyDescent="0.25">
      <c r="A46" s="81" t="s">
        <v>67</v>
      </c>
      <c r="B46" s="93" t="s">
        <v>134</v>
      </c>
      <c r="C46" s="94"/>
      <c r="D46" s="80">
        <f>D47</f>
        <v>5649675</v>
      </c>
    </row>
    <row r="47" spans="1:4" ht="29.25" customHeight="1" x14ac:dyDescent="0.25">
      <c r="A47" s="95" t="s">
        <v>133</v>
      </c>
      <c r="B47" s="93" t="s">
        <v>135</v>
      </c>
      <c r="C47" s="94"/>
      <c r="D47" s="80">
        <f>D48+D53+D56</f>
        <v>5649675</v>
      </c>
    </row>
    <row r="48" spans="1:4" ht="42.75" x14ac:dyDescent="0.2">
      <c r="A48" s="95" t="s">
        <v>84</v>
      </c>
      <c r="B48" s="93" t="s">
        <v>136</v>
      </c>
      <c r="C48" s="93"/>
      <c r="D48" s="80">
        <f>D49+D51</f>
        <v>4975608</v>
      </c>
    </row>
    <row r="49" spans="1:4" ht="53.25" customHeight="1" x14ac:dyDescent="0.25">
      <c r="A49" s="96" t="s">
        <v>83</v>
      </c>
      <c r="B49" s="94" t="s">
        <v>136</v>
      </c>
      <c r="C49" s="94" t="s">
        <v>52</v>
      </c>
      <c r="D49" s="86">
        <f>D50</f>
        <v>4945608</v>
      </c>
    </row>
    <row r="50" spans="1:4" ht="15" x14ac:dyDescent="0.25">
      <c r="A50" s="96" t="s">
        <v>53</v>
      </c>
      <c r="B50" s="94" t="s">
        <v>136</v>
      </c>
      <c r="C50" s="94" t="s">
        <v>54</v>
      </c>
      <c r="D50" s="87">
        <v>4945608</v>
      </c>
    </row>
    <row r="51" spans="1:4" ht="30" x14ac:dyDescent="0.25">
      <c r="A51" s="92" t="s">
        <v>63</v>
      </c>
      <c r="B51" s="94" t="s">
        <v>136</v>
      </c>
      <c r="C51" s="83" t="s">
        <v>55</v>
      </c>
      <c r="D51" s="86">
        <f t="shared" ref="D51" si="5">D52</f>
        <v>30000</v>
      </c>
    </row>
    <row r="52" spans="1:4" ht="30" x14ac:dyDescent="0.25">
      <c r="A52" s="92" t="s">
        <v>64</v>
      </c>
      <c r="B52" s="94" t="s">
        <v>136</v>
      </c>
      <c r="C52" s="83" t="s">
        <v>56</v>
      </c>
      <c r="D52" s="87">
        <v>30000</v>
      </c>
    </row>
    <row r="53" spans="1:4" s="21" customFormat="1" ht="14.25" x14ac:dyDescent="0.2">
      <c r="A53" s="91" t="s">
        <v>307</v>
      </c>
      <c r="B53" s="93" t="s">
        <v>308</v>
      </c>
      <c r="C53" s="82"/>
      <c r="D53" s="80">
        <f>D54</f>
        <v>153567</v>
      </c>
    </row>
    <row r="54" spans="1:4" ht="15" x14ac:dyDescent="0.25">
      <c r="A54" s="105" t="s">
        <v>99</v>
      </c>
      <c r="B54" s="94" t="s">
        <v>308</v>
      </c>
      <c r="C54" s="83" t="s">
        <v>98</v>
      </c>
      <c r="D54" s="86">
        <f>D55</f>
        <v>153567</v>
      </c>
    </row>
    <row r="55" spans="1:4" ht="15" x14ac:dyDescent="0.25">
      <c r="A55" s="107" t="s">
        <v>310</v>
      </c>
      <c r="B55" s="94" t="s">
        <v>308</v>
      </c>
      <c r="C55" s="83" t="s">
        <v>309</v>
      </c>
      <c r="D55" s="87">
        <v>153567</v>
      </c>
    </row>
    <row r="56" spans="1:4" ht="42.75" x14ac:dyDescent="0.2">
      <c r="A56" s="97" t="s">
        <v>138</v>
      </c>
      <c r="B56" s="93" t="s">
        <v>137</v>
      </c>
      <c r="C56" s="93" t="s">
        <v>55</v>
      </c>
      <c r="D56" s="80">
        <f t="shared" ref="D56:D57" si="6">D57</f>
        <v>520500</v>
      </c>
    </row>
    <row r="57" spans="1:4" ht="30" x14ac:dyDescent="0.25">
      <c r="A57" s="85" t="s">
        <v>63</v>
      </c>
      <c r="B57" s="94" t="s">
        <v>137</v>
      </c>
      <c r="C57" s="94" t="s">
        <v>55</v>
      </c>
      <c r="D57" s="86">
        <f t="shared" si="6"/>
        <v>520500</v>
      </c>
    </row>
    <row r="58" spans="1:4" ht="30" x14ac:dyDescent="0.25">
      <c r="A58" s="85" t="s">
        <v>64</v>
      </c>
      <c r="B58" s="94" t="s">
        <v>137</v>
      </c>
      <c r="C58" s="94" t="s">
        <v>56</v>
      </c>
      <c r="D58" s="87">
        <v>520500</v>
      </c>
    </row>
    <row r="59" spans="1:4" ht="45" x14ac:dyDescent="0.25">
      <c r="A59" s="81" t="s">
        <v>87</v>
      </c>
      <c r="B59" s="93" t="s">
        <v>131</v>
      </c>
      <c r="C59" s="94"/>
      <c r="D59" s="80">
        <f>D60</f>
        <v>3728427.76</v>
      </c>
    </row>
    <row r="60" spans="1:4" ht="29.25" x14ac:dyDescent="0.25">
      <c r="A60" s="84" t="s">
        <v>130</v>
      </c>
      <c r="B60" s="93" t="s">
        <v>132</v>
      </c>
      <c r="C60" s="94"/>
      <c r="D60" s="80">
        <f>D61+D64+D67+D70+D73+D78+D81+D86</f>
        <v>3728427.76</v>
      </c>
    </row>
    <row r="61" spans="1:4" ht="14.25" x14ac:dyDescent="0.2">
      <c r="A61" s="84" t="s">
        <v>61</v>
      </c>
      <c r="B61" s="93" t="s">
        <v>221</v>
      </c>
      <c r="C61" s="93"/>
      <c r="D61" s="80">
        <f t="shared" ref="D61:D62" si="7">D62</f>
        <v>400000</v>
      </c>
    </row>
    <row r="62" spans="1:4" ht="15" x14ac:dyDescent="0.25">
      <c r="A62" s="98" t="s">
        <v>47</v>
      </c>
      <c r="B62" s="94" t="s">
        <v>221</v>
      </c>
      <c r="C62" s="94">
        <v>800</v>
      </c>
      <c r="D62" s="86">
        <f t="shared" si="7"/>
        <v>400000</v>
      </c>
    </row>
    <row r="63" spans="1:4" ht="15" x14ac:dyDescent="0.25">
      <c r="A63" s="98" t="s">
        <v>62</v>
      </c>
      <c r="B63" s="94" t="s">
        <v>221</v>
      </c>
      <c r="C63" s="94">
        <v>870</v>
      </c>
      <c r="D63" s="87">
        <v>400000</v>
      </c>
    </row>
    <row r="64" spans="1:4" ht="15" x14ac:dyDescent="0.25">
      <c r="A64" s="84" t="s">
        <v>111</v>
      </c>
      <c r="B64" s="82" t="s">
        <v>148</v>
      </c>
      <c r="C64" s="83"/>
      <c r="D64" s="80">
        <f t="shared" ref="D64:D65" si="8">D65</f>
        <v>50000</v>
      </c>
    </row>
    <row r="65" spans="1:4" ht="30" x14ac:dyDescent="0.25">
      <c r="A65" s="85" t="s">
        <v>63</v>
      </c>
      <c r="B65" s="83" t="s">
        <v>148</v>
      </c>
      <c r="C65" s="83" t="s">
        <v>55</v>
      </c>
      <c r="D65" s="86">
        <f t="shared" si="8"/>
        <v>50000</v>
      </c>
    </row>
    <row r="66" spans="1:4" ht="30" x14ac:dyDescent="0.25">
      <c r="A66" s="85" t="s">
        <v>64</v>
      </c>
      <c r="B66" s="83" t="s">
        <v>148</v>
      </c>
      <c r="C66" s="83" t="s">
        <v>56</v>
      </c>
      <c r="D66" s="87">
        <v>50000</v>
      </c>
    </row>
    <row r="67" spans="1:4" ht="28.5" x14ac:dyDescent="0.25">
      <c r="A67" s="88" t="s">
        <v>238</v>
      </c>
      <c r="B67" s="82" t="s">
        <v>231</v>
      </c>
      <c r="C67" s="83"/>
      <c r="D67" s="80">
        <f t="shared" ref="D67:D68" si="9">D68</f>
        <v>50000</v>
      </c>
    </row>
    <row r="68" spans="1:4" ht="30" x14ac:dyDescent="0.25">
      <c r="A68" s="85" t="s">
        <v>63</v>
      </c>
      <c r="B68" s="83" t="s">
        <v>231</v>
      </c>
      <c r="C68" s="83" t="s">
        <v>55</v>
      </c>
      <c r="D68" s="86">
        <f t="shared" si="9"/>
        <v>50000</v>
      </c>
    </row>
    <row r="69" spans="1:4" ht="30" x14ac:dyDescent="0.25">
      <c r="A69" s="85" t="s">
        <v>64</v>
      </c>
      <c r="B69" s="83" t="s">
        <v>231</v>
      </c>
      <c r="C69" s="83" t="s">
        <v>56</v>
      </c>
      <c r="D69" s="87">
        <v>50000</v>
      </c>
    </row>
    <row r="70" spans="1:4" ht="14.25" x14ac:dyDescent="0.2">
      <c r="A70" s="88" t="s">
        <v>150</v>
      </c>
      <c r="B70" s="82" t="s">
        <v>149</v>
      </c>
      <c r="C70" s="82"/>
      <c r="D70" s="80">
        <f t="shared" ref="D70:D71" si="10">D71</f>
        <v>1484994</v>
      </c>
    </row>
    <row r="71" spans="1:4" ht="45" x14ac:dyDescent="0.25">
      <c r="A71" s="92" t="s">
        <v>83</v>
      </c>
      <c r="B71" s="83" t="s">
        <v>149</v>
      </c>
      <c r="C71" s="90">
        <v>100</v>
      </c>
      <c r="D71" s="86">
        <f t="shared" si="10"/>
        <v>1484994</v>
      </c>
    </row>
    <row r="72" spans="1:4" ht="15" x14ac:dyDescent="0.25">
      <c r="A72" s="92" t="s">
        <v>93</v>
      </c>
      <c r="B72" s="83" t="s">
        <v>149</v>
      </c>
      <c r="C72" s="90">
        <v>120</v>
      </c>
      <c r="D72" s="87">
        <v>1484994</v>
      </c>
    </row>
    <row r="73" spans="1:4" ht="14.25" x14ac:dyDescent="0.2">
      <c r="A73" s="88" t="s">
        <v>151</v>
      </c>
      <c r="B73" s="82" t="s">
        <v>205</v>
      </c>
      <c r="C73" s="82"/>
      <c r="D73" s="80">
        <f>D74+D76</f>
        <v>128700</v>
      </c>
    </row>
    <row r="74" spans="1:4" ht="45" x14ac:dyDescent="0.25">
      <c r="A74" s="92" t="s">
        <v>83</v>
      </c>
      <c r="B74" s="83" t="s">
        <v>205</v>
      </c>
      <c r="C74" s="90">
        <v>100</v>
      </c>
      <c r="D74" s="86">
        <f>D75</f>
        <v>92700</v>
      </c>
    </row>
    <row r="75" spans="1:4" ht="15" x14ac:dyDescent="0.25">
      <c r="A75" s="92" t="s">
        <v>93</v>
      </c>
      <c r="B75" s="83" t="s">
        <v>205</v>
      </c>
      <c r="C75" s="90">
        <v>120</v>
      </c>
      <c r="D75" s="87">
        <v>92700</v>
      </c>
    </row>
    <row r="76" spans="1:4" ht="30" x14ac:dyDescent="0.25">
      <c r="A76" s="85" t="s">
        <v>63</v>
      </c>
      <c r="B76" s="83" t="s">
        <v>205</v>
      </c>
      <c r="C76" s="83" t="s">
        <v>55</v>
      </c>
      <c r="D76" s="86">
        <f>D77</f>
        <v>36000</v>
      </c>
    </row>
    <row r="77" spans="1:4" ht="30" x14ac:dyDescent="0.25">
      <c r="A77" s="85" t="s">
        <v>64</v>
      </c>
      <c r="B77" s="83" t="s">
        <v>205</v>
      </c>
      <c r="C77" s="83" t="s">
        <v>56</v>
      </c>
      <c r="D77" s="87">
        <v>36000</v>
      </c>
    </row>
    <row r="78" spans="1:4" ht="28.5" x14ac:dyDescent="0.2">
      <c r="A78" s="88" t="s">
        <v>154</v>
      </c>
      <c r="B78" s="82" t="s">
        <v>155</v>
      </c>
      <c r="C78" s="82"/>
      <c r="D78" s="80">
        <f t="shared" ref="D78:D79" si="11">D79</f>
        <v>445000</v>
      </c>
    </row>
    <row r="79" spans="1:4" ht="30" x14ac:dyDescent="0.25">
      <c r="A79" s="85" t="s">
        <v>63</v>
      </c>
      <c r="B79" s="83" t="s">
        <v>155</v>
      </c>
      <c r="C79" s="83" t="s">
        <v>55</v>
      </c>
      <c r="D79" s="86">
        <f t="shared" si="11"/>
        <v>445000</v>
      </c>
    </row>
    <row r="80" spans="1:4" ht="30" x14ac:dyDescent="0.25">
      <c r="A80" s="85" t="s">
        <v>64</v>
      </c>
      <c r="B80" s="83" t="s">
        <v>155</v>
      </c>
      <c r="C80" s="83" t="s">
        <v>56</v>
      </c>
      <c r="D80" s="87">
        <v>445000</v>
      </c>
    </row>
    <row r="81" spans="1:4" ht="29.25" x14ac:dyDescent="0.25">
      <c r="A81" s="84" t="s">
        <v>89</v>
      </c>
      <c r="B81" s="82" t="s">
        <v>157</v>
      </c>
      <c r="C81" s="90"/>
      <c r="D81" s="80">
        <f>D82+D84</f>
        <v>814758.76</v>
      </c>
    </row>
    <row r="82" spans="1:4" ht="45" x14ac:dyDescent="0.25">
      <c r="A82" s="92" t="s">
        <v>83</v>
      </c>
      <c r="B82" s="83" t="s">
        <v>157</v>
      </c>
      <c r="C82" s="90">
        <v>100</v>
      </c>
      <c r="D82" s="86">
        <f>D83</f>
        <v>476540</v>
      </c>
    </row>
    <row r="83" spans="1:4" ht="15" x14ac:dyDescent="0.25">
      <c r="A83" s="92" t="s">
        <v>93</v>
      </c>
      <c r="B83" s="83" t="s">
        <v>157</v>
      </c>
      <c r="C83" s="90">
        <v>120</v>
      </c>
      <c r="D83" s="87">
        <v>476540</v>
      </c>
    </row>
    <row r="84" spans="1:4" ht="30" x14ac:dyDescent="0.25">
      <c r="A84" s="85" t="s">
        <v>63</v>
      </c>
      <c r="B84" s="83" t="s">
        <v>157</v>
      </c>
      <c r="C84" s="83" t="s">
        <v>55</v>
      </c>
      <c r="D84" s="86">
        <f>D85</f>
        <v>338218.76</v>
      </c>
    </row>
    <row r="85" spans="1:4" ht="30" x14ac:dyDescent="0.25">
      <c r="A85" s="85" t="s">
        <v>64</v>
      </c>
      <c r="B85" s="83" t="s">
        <v>157</v>
      </c>
      <c r="C85" s="83" t="s">
        <v>56</v>
      </c>
      <c r="D85" s="87">
        <v>338218.76</v>
      </c>
    </row>
    <row r="86" spans="1:4" ht="28.5" x14ac:dyDescent="0.2">
      <c r="A86" s="88" t="s">
        <v>152</v>
      </c>
      <c r="B86" s="82" t="s">
        <v>153</v>
      </c>
      <c r="C86" s="82"/>
      <c r="D86" s="80">
        <f t="shared" ref="D86:D87" si="12">D87</f>
        <v>354975</v>
      </c>
    </row>
    <row r="87" spans="1:4" ht="45" x14ac:dyDescent="0.25">
      <c r="A87" s="92" t="s">
        <v>83</v>
      </c>
      <c r="B87" s="83" t="s">
        <v>153</v>
      </c>
      <c r="C87" s="90">
        <v>100</v>
      </c>
      <c r="D87" s="86">
        <f t="shared" si="12"/>
        <v>354975</v>
      </c>
    </row>
    <row r="88" spans="1:4" ht="15" x14ac:dyDescent="0.25">
      <c r="A88" s="92" t="s">
        <v>93</v>
      </c>
      <c r="B88" s="83" t="s">
        <v>153</v>
      </c>
      <c r="C88" s="90">
        <v>120</v>
      </c>
      <c r="D88" s="87">
        <v>354975</v>
      </c>
    </row>
    <row r="89" spans="1:4" ht="30" x14ac:dyDescent="0.25">
      <c r="A89" s="81" t="s">
        <v>186</v>
      </c>
      <c r="B89" s="82" t="s">
        <v>185</v>
      </c>
      <c r="C89" s="83"/>
      <c r="D89" s="80">
        <f>D90</f>
        <v>11557507.310000001</v>
      </c>
    </row>
    <row r="90" spans="1:4" ht="29.25" x14ac:dyDescent="0.25">
      <c r="A90" s="91" t="s">
        <v>268</v>
      </c>
      <c r="B90" s="82" t="s">
        <v>257</v>
      </c>
      <c r="C90" s="83"/>
      <c r="D90" s="80">
        <f>D91+D98+D101</f>
        <v>11557507.310000001</v>
      </c>
    </row>
    <row r="91" spans="1:4" ht="28.5" x14ac:dyDescent="0.2">
      <c r="A91" s="91" t="s">
        <v>79</v>
      </c>
      <c r="B91" s="82" t="s">
        <v>261</v>
      </c>
      <c r="C91" s="82"/>
      <c r="D91" s="80">
        <f>D92+D94+D96</f>
        <v>8561092</v>
      </c>
    </row>
    <row r="92" spans="1:4" ht="45" x14ac:dyDescent="0.25">
      <c r="A92" s="92" t="s">
        <v>80</v>
      </c>
      <c r="B92" s="83" t="s">
        <v>261</v>
      </c>
      <c r="C92" s="83" t="s">
        <v>52</v>
      </c>
      <c r="D92" s="86">
        <f t="shared" ref="D92" si="13">D93</f>
        <v>6799092</v>
      </c>
    </row>
    <row r="93" spans="1:4" ht="15" x14ac:dyDescent="0.25">
      <c r="A93" s="92" t="s">
        <v>81</v>
      </c>
      <c r="B93" s="83" t="s">
        <v>261</v>
      </c>
      <c r="C93" s="83" t="s">
        <v>82</v>
      </c>
      <c r="D93" s="87">
        <v>6799092</v>
      </c>
    </row>
    <row r="94" spans="1:4" ht="30" x14ac:dyDescent="0.25">
      <c r="A94" s="85" t="s">
        <v>63</v>
      </c>
      <c r="B94" s="83" t="s">
        <v>261</v>
      </c>
      <c r="C94" s="83" t="s">
        <v>55</v>
      </c>
      <c r="D94" s="86">
        <f>D95</f>
        <v>1756000</v>
      </c>
    </row>
    <row r="95" spans="1:4" ht="30" x14ac:dyDescent="0.25">
      <c r="A95" s="85" t="s">
        <v>64</v>
      </c>
      <c r="B95" s="83" t="s">
        <v>261</v>
      </c>
      <c r="C95" s="83" t="s">
        <v>56</v>
      </c>
      <c r="D95" s="87">
        <v>1756000</v>
      </c>
    </row>
    <row r="96" spans="1:4" ht="15" x14ac:dyDescent="0.25">
      <c r="A96" s="99" t="s">
        <v>47</v>
      </c>
      <c r="B96" s="83" t="s">
        <v>261</v>
      </c>
      <c r="C96" s="94" t="s">
        <v>57</v>
      </c>
      <c r="D96" s="86">
        <f t="shared" ref="D96" si="14">D97</f>
        <v>6000</v>
      </c>
    </row>
    <row r="97" spans="1:4" ht="15" x14ac:dyDescent="0.25">
      <c r="A97" s="99" t="s">
        <v>65</v>
      </c>
      <c r="B97" s="83" t="s">
        <v>261</v>
      </c>
      <c r="C97" s="94" t="s">
        <v>58</v>
      </c>
      <c r="D97" s="87">
        <v>6000</v>
      </c>
    </row>
    <row r="98" spans="1:4" ht="16.5" customHeight="1" x14ac:dyDescent="0.25">
      <c r="A98" s="91" t="s">
        <v>90</v>
      </c>
      <c r="B98" s="82" t="s">
        <v>258</v>
      </c>
      <c r="C98" s="83"/>
      <c r="D98" s="80">
        <f t="shared" ref="D98:D99" si="15">D99</f>
        <v>2080920.31</v>
      </c>
    </row>
    <row r="99" spans="1:4" ht="30" x14ac:dyDescent="0.25">
      <c r="A99" s="85" t="s">
        <v>63</v>
      </c>
      <c r="B99" s="83" t="s">
        <v>258</v>
      </c>
      <c r="C99" s="83" t="s">
        <v>55</v>
      </c>
      <c r="D99" s="86">
        <f t="shared" si="15"/>
        <v>2080920.31</v>
      </c>
    </row>
    <row r="100" spans="1:4" ht="30" x14ac:dyDescent="0.25">
      <c r="A100" s="85" t="s">
        <v>64</v>
      </c>
      <c r="B100" s="83" t="s">
        <v>258</v>
      </c>
      <c r="C100" s="83" t="s">
        <v>56</v>
      </c>
      <c r="D100" s="87">
        <v>2080920.31</v>
      </c>
    </row>
    <row r="101" spans="1:4" ht="15" customHeight="1" x14ac:dyDescent="0.25">
      <c r="A101" s="91" t="s">
        <v>91</v>
      </c>
      <c r="B101" s="82" t="s">
        <v>260</v>
      </c>
      <c r="C101" s="83"/>
      <c r="D101" s="80">
        <f t="shared" ref="D101:D102" si="16">D102</f>
        <v>915495</v>
      </c>
    </row>
    <row r="102" spans="1:4" ht="30" x14ac:dyDescent="0.25">
      <c r="A102" s="85" t="s">
        <v>63</v>
      </c>
      <c r="B102" s="83" t="s">
        <v>260</v>
      </c>
      <c r="C102" s="83" t="s">
        <v>55</v>
      </c>
      <c r="D102" s="86">
        <f t="shared" si="16"/>
        <v>915495</v>
      </c>
    </row>
    <row r="103" spans="1:4" ht="30" x14ac:dyDescent="0.25">
      <c r="A103" s="85" t="s">
        <v>64</v>
      </c>
      <c r="B103" s="83" t="s">
        <v>260</v>
      </c>
      <c r="C103" s="83" t="s">
        <v>56</v>
      </c>
      <c r="D103" s="87">
        <v>915495</v>
      </c>
    </row>
    <row r="104" spans="1:4" ht="45" x14ac:dyDescent="0.25">
      <c r="A104" s="81" t="s">
        <v>74</v>
      </c>
      <c r="B104" s="82" t="s">
        <v>198</v>
      </c>
      <c r="C104" s="83"/>
      <c r="D104" s="80">
        <f>D105</f>
        <v>5872642</v>
      </c>
    </row>
    <row r="105" spans="1:4" ht="28.5" x14ac:dyDescent="0.25">
      <c r="A105" s="100" t="s">
        <v>228</v>
      </c>
      <c r="B105" s="82" t="s">
        <v>199</v>
      </c>
      <c r="C105" s="83"/>
      <c r="D105" s="80">
        <f>D113+D106+D116</f>
        <v>5872642</v>
      </c>
    </row>
    <row r="106" spans="1:4" ht="28.5" x14ac:dyDescent="0.2">
      <c r="A106" s="91" t="s">
        <v>79</v>
      </c>
      <c r="B106" s="82" t="s">
        <v>202</v>
      </c>
      <c r="C106" s="82"/>
      <c r="D106" s="80">
        <f>D107+D109+D111</f>
        <v>4040642</v>
      </c>
    </row>
    <row r="107" spans="1:4" ht="51" customHeight="1" x14ac:dyDescent="0.25">
      <c r="A107" s="92" t="s">
        <v>229</v>
      </c>
      <c r="B107" s="83" t="s">
        <v>202</v>
      </c>
      <c r="C107" s="83" t="s">
        <v>52</v>
      </c>
      <c r="D107" s="86">
        <f>D108</f>
        <v>3342642</v>
      </c>
    </row>
    <row r="108" spans="1:4" ht="15" x14ac:dyDescent="0.25">
      <c r="A108" s="92" t="s">
        <v>81</v>
      </c>
      <c r="B108" s="83" t="s">
        <v>202</v>
      </c>
      <c r="C108" s="83" t="s">
        <v>82</v>
      </c>
      <c r="D108" s="87">
        <v>3342642</v>
      </c>
    </row>
    <row r="109" spans="1:4" ht="30" x14ac:dyDescent="0.25">
      <c r="A109" s="85" t="s">
        <v>63</v>
      </c>
      <c r="B109" s="83" t="s">
        <v>202</v>
      </c>
      <c r="C109" s="83" t="s">
        <v>55</v>
      </c>
      <c r="D109" s="101">
        <f>D110</f>
        <v>689483.07</v>
      </c>
    </row>
    <row r="110" spans="1:4" ht="30" x14ac:dyDescent="0.25">
      <c r="A110" s="85" t="s">
        <v>64</v>
      </c>
      <c r="B110" s="83" t="s">
        <v>202</v>
      </c>
      <c r="C110" s="83" t="s">
        <v>56</v>
      </c>
      <c r="D110" s="87">
        <v>689483.07</v>
      </c>
    </row>
    <row r="111" spans="1:4" ht="15" x14ac:dyDescent="0.25">
      <c r="A111" s="85" t="s">
        <v>47</v>
      </c>
      <c r="B111" s="83" t="s">
        <v>202</v>
      </c>
      <c r="C111" s="83" t="s">
        <v>57</v>
      </c>
      <c r="D111" s="101">
        <f>D112</f>
        <v>8516.93</v>
      </c>
    </row>
    <row r="112" spans="1:4" ht="15" x14ac:dyDescent="0.25">
      <c r="A112" s="85" t="s">
        <v>65</v>
      </c>
      <c r="B112" s="83" t="s">
        <v>202</v>
      </c>
      <c r="C112" s="83" t="s">
        <v>58</v>
      </c>
      <c r="D112" s="87">
        <v>8516.93</v>
      </c>
    </row>
    <row r="113" spans="1:4" ht="15" x14ac:dyDescent="0.25">
      <c r="A113" s="91" t="s">
        <v>265</v>
      </c>
      <c r="B113" s="82" t="s">
        <v>264</v>
      </c>
      <c r="C113" s="83"/>
      <c r="D113" s="80">
        <f t="shared" ref="D113:D117" si="17">D114</f>
        <v>407000</v>
      </c>
    </row>
    <row r="114" spans="1:4" ht="30" x14ac:dyDescent="0.25">
      <c r="A114" s="85" t="s">
        <v>63</v>
      </c>
      <c r="B114" s="83" t="s">
        <v>264</v>
      </c>
      <c r="C114" s="83" t="s">
        <v>55</v>
      </c>
      <c r="D114" s="86">
        <f t="shared" si="17"/>
        <v>407000</v>
      </c>
    </row>
    <row r="115" spans="1:4" ht="30" x14ac:dyDescent="0.25">
      <c r="A115" s="85" t="s">
        <v>64</v>
      </c>
      <c r="B115" s="83" t="s">
        <v>264</v>
      </c>
      <c r="C115" s="83" t="s">
        <v>56</v>
      </c>
      <c r="D115" s="87">
        <v>407000</v>
      </c>
    </row>
    <row r="116" spans="1:4" ht="29.25" x14ac:dyDescent="0.25">
      <c r="A116" s="91" t="s">
        <v>200</v>
      </c>
      <c r="B116" s="82" t="s">
        <v>201</v>
      </c>
      <c r="C116" s="83"/>
      <c r="D116" s="80">
        <f t="shared" si="17"/>
        <v>1425000</v>
      </c>
    </row>
    <row r="117" spans="1:4" ht="30" x14ac:dyDescent="0.25">
      <c r="A117" s="85" t="s">
        <v>63</v>
      </c>
      <c r="B117" s="83" t="s">
        <v>201</v>
      </c>
      <c r="C117" s="83" t="s">
        <v>55</v>
      </c>
      <c r="D117" s="86">
        <f t="shared" si="17"/>
        <v>1425000</v>
      </c>
    </row>
    <row r="118" spans="1:4" ht="30" x14ac:dyDescent="0.25">
      <c r="A118" s="85" t="s">
        <v>64</v>
      </c>
      <c r="B118" s="83" t="s">
        <v>201</v>
      </c>
      <c r="C118" s="83" t="s">
        <v>56</v>
      </c>
      <c r="D118" s="87">
        <v>1425000</v>
      </c>
    </row>
    <row r="119" spans="1:4" ht="30" x14ac:dyDescent="0.25">
      <c r="A119" s="81" t="s">
        <v>69</v>
      </c>
      <c r="B119" s="82" t="s">
        <v>156</v>
      </c>
      <c r="C119" s="90"/>
      <c r="D119" s="80">
        <f>D120</f>
        <v>25942647.350000001</v>
      </c>
    </row>
    <row r="120" spans="1:4" ht="30" x14ac:dyDescent="0.25">
      <c r="A120" s="81" t="s">
        <v>207</v>
      </c>
      <c r="B120" s="82" t="s">
        <v>174</v>
      </c>
      <c r="C120" s="90"/>
      <c r="D120" s="80">
        <f>D121+D126+D129+D132+D135+D144++D141+D138</f>
        <v>25942647.350000001</v>
      </c>
    </row>
    <row r="121" spans="1:4" ht="14.25" x14ac:dyDescent="0.2">
      <c r="A121" s="91" t="s">
        <v>70</v>
      </c>
      <c r="B121" s="82" t="s">
        <v>175</v>
      </c>
      <c r="C121" s="79"/>
      <c r="D121" s="80">
        <f>D122+D124</f>
        <v>2503424.94</v>
      </c>
    </row>
    <row r="122" spans="1:4" ht="30" x14ac:dyDescent="0.25">
      <c r="A122" s="85" t="s">
        <v>63</v>
      </c>
      <c r="B122" s="83" t="s">
        <v>175</v>
      </c>
      <c r="C122" s="90">
        <v>200</v>
      </c>
      <c r="D122" s="86">
        <f>D123</f>
        <v>2498424.94</v>
      </c>
    </row>
    <row r="123" spans="1:4" ht="30" x14ac:dyDescent="0.25">
      <c r="A123" s="85" t="s">
        <v>64</v>
      </c>
      <c r="B123" s="83" t="s">
        <v>175</v>
      </c>
      <c r="C123" s="90">
        <v>240</v>
      </c>
      <c r="D123" s="87">
        <v>2498424.94</v>
      </c>
    </row>
    <row r="124" spans="1:4" ht="15" x14ac:dyDescent="0.25">
      <c r="A124" s="85" t="s">
        <v>47</v>
      </c>
      <c r="B124" s="83" t="s">
        <v>175</v>
      </c>
      <c r="C124" s="90">
        <v>800</v>
      </c>
      <c r="D124" s="86">
        <f>D125</f>
        <v>5000</v>
      </c>
    </row>
    <row r="125" spans="1:4" ht="15" x14ac:dyDescent="0.25">
      <c r="A125" s="85" t="s">
        <v>65</v>
      </c>
      <c r="B125" s="83" t="s">
        <v>175</v>
      </c>
      <c r="C125" s="90">
        <v>850</v>
      </c>
      <c r="D125" s="87">
        <v>5000</v>
      </c>
    </row>
    <row r="126" spans="1:4" ht="15" x14ac:dyDescent="0.25">
      <c r="A126" s="84" t="s">
        <v>114</v>
      </c>
      <c r="B126" s="82" t="s">
        <v>176</v>
      </c>
      <c r="C126" s="90"/>
      <c r="D126" s="80">
        <f t="shared" ref="D126:D127" si="18">D127</f>
        <v>2161593.83</v>
      </c>
    </row>
    <row r="127" spans="1:4" ht="30" x14ac:dyDescent="0.25">
      <c r="A127" s="85" t="s">
        <v>63</v>
      </c>
      <c r="B127" s="83" t="s">
        <v>176</v>
      </c>
      <c r="C127" s="90">
        <v>200</v>
      </c>
      <c r="D127" s="86">
        <f t="shared" si="18"/>
        <v>2161593.83</v>
      </c>
    </row>
    <row r="128" spans="1:4" ht="30" x14ac:dyDescent="0.25">
      <c r="A128" s="85" t="s">
        <v>64</v>
      </c>
      <c r="B128" s="83" t="s">
        <v>176</v>
      </c>
      <c r="C128" s="90">
        <v>240</v>
      </c>
      <c r="D128" s="87">
        <v>2161593.83</v>
      </c>
    </row>
    <row r="129" spans="1:4" ht="14.25" customHeight="1" x14ac:dyDescent="0.2">
      <c r="A129" s="84" t="s">
        <v>116</v>
      </c>
      <c r="B129" s="82" t="s">
        <v>203</v>
      </c>
      <c r="C129" s="79"/>
      <c r="D129" s="80">
        <f t="shared" ref="D129:D130" si="19">D130</f>
        <v>619925</v>
      </c>
    </row>
    <row r="130" spans="1:4" ht="30" x14ac:dyDescent="0.25">
      <c r="A130" s="85" t="s">
        <v>63</v>
      </c>
      <c r="B130" s="83" t="s">
        <v>203</v>
      </c>
      <c r="C130" s="90">
        <v>200</v>
      </c>
      <c r="D130" s="86">
        <f t="shared" si="19"/>
        <v>619925</v>
      </c>
    </row>
    <row r="131" spans="1:4" ht="30" x14ac:dyDescent="0.25">
      <c r="A131" s="85" t="s">
        <v>64</v>
      </c>
      <c r="B131" s="83" t="s">
        <v>203</v>
      </c>
      <c r="C131" s="90">
        <v>240</v>
      </c>
      <c r="D131" s="87">
        <v>619925</v>
      </c>
    </row>
    <row r="132" spans="1:4" ht="28.5" x14ac:dyDescent="0.2">
      <c r="A132" s="84" t="s">
        <v>236</v>
      </c>
      <c r="B132" s="82" t="s">
        <v>234</v>
      </c>
      <c r="C132" s="79"/>
      <c r="D132" s="80">
        <f t="shared" ref="D132:D133" si="20">D133</f>
        <v>35075</v>
      </c>
    </row>
    <row r="133" spans="1:4" ht="30" x14ac:dyDescent="0.25">
      <c r="A133" s="85" t="s">
        <v>63</v>
      </c>
      <c r="B133" s="83" t="s">
        <v>234</v>
      </c>
      <c r="C133" s="90">
        <v>200</v>
      </c>
      <c r="D133" s="86">
        <f t="shared" si="20"/>
        <v>35075</v>
      </c>
    </row>
    <row r="134" spans="1:4" ht="30" x14ac:dyDescent="0.25">
      <c r="A134" s="85" t="s">
        <v>64</v>
      </c>
      <c r="B134" s="83" t="s">
        <v>234</v>
      </c>
      <c r="C134" s="90">
        <v>240</v>
      </c>
      <c r="D134" s="87">
        <v>35075</v>
      </c>
    </row>
    <row r="135" spans="1:4" ht="15" x14ac:dyDescent="0.25">
      <c r="A135" s="84" t="s">
        <v>71</v>
      </c>
      <c r="B135" s="82" t="s">
        <v>177</v>
      </c>
      <c r="C135" s="90"/>
      <c r="D135" s="80">
        <f t="shared" ref="D135:D136" si="21">D136</f>
        <v>1585000</v>
      </c>
    </row>
    <row r="136" spans="1:4" ht="30" x14ac:dyDescent="0.25">
      <c r="A136" s="85" t="s">
        <v>63</v>
      </c>
      <c r="B136" s="83" t="s">
        <v>177</v>
      </c>
      <c r="C136" s="90">
        <v>200</v>
      </c>
      <c r="D136" s="86">
        <f t="shared" si="21"/>
        <v>1585000</v>
      </c>
    </row>
    <row r="137" spans="1:4" ht="30" x14ac:dyDescent="0.25">
      <c r="A137" s="85" t="s">
        <v>64</v>
      </c>
      <c r="B137" s="83" t="s">
        <v>177</v>
      </c>
      <c r="C137" s="90">
        <v>240</v>
      </c>
      <c r="D137" s="87">
        <v>1585000</v>
      </c>
    </row>
    <row r="138" spans="1:4" ht="14.25" x14ac:dyDescent="0.2">
      <c r="A138" s="84" t="s">
        <v>250</v>
      </c>
      <c r="B138" s="82" t="s">
        <v>249</v>
      </c>
      <c r="C138" s="79"/>
      <c r="D138" s="80">
        <f t="shared" ref="D138:D139" si="22">D139</f>
        <v>6726453</v>
      </c>
    </row>
    <row r="139" spans="1:4" ht="30" x14ac:dyDescent="0.25">
      <c r="A139" s="85" t="s">
        <v>63</v>
      </c>
      <c r="B139" s="83" t="s">
        <v>249</v>
      </c>
      <c r="C139" s="90">
        <v>200</v>
      </c>
      <c r="D139" s="86">
        <f t="shared" si="22"/>
        <v>6726453</v>
      </c>
    </row>
    <row r="140" spans="1:4" ht="30" x14ac:dyDescent="0.25">
      <c r="A140" s="85" t="s">
        <v>64</v>
      </c>
      <c r="B140" s="83" t="s">
        <v>249</v>
      </c>
      <c r="C140" s="90">
        <v>240</v>
      </c>
      <c r="D140" s="87">
        <v>6726453</v>
      </c>
    </row>
    <row r="141" spans="1:4" ht="29.25" x14ac:dyDescent="0.25">
      <c r="A141" s="84" t="s">
        <v>237</v>
      </c>
      <c r="B141" s="82" t="s">
        <v>235</v>
      </c>
      <c r="C141" s="90"/>
      <c r="D141" s="80">
        <f t="shared" ref="D141:D142" si="23">D142</f>
        <v>480047</v>
      </c>
    </row>
    <row r="142" spans="1:4" ht="30" x14ac:dyDescent="0.25">
      <c r="A142" s="85" t="s">
        <v>63</v>
      </c>
      <c r="B142" s="83" t="s">
        <v>235</v>
      </c>
      <c r="C142" s="90">
        <v>200</v>
      </c>
      <c r="D142" s="86">
        <f t="shared" si="23"/>
        <v>480047</v>
      </c>
    </row>
    <row r="143" spans="1:4" ht="30" x14ac:dyDescent="0.25">
      <c r="A143" s="85" t="s">
        <v>64</v>
      </c>
      <c r="B143" s="83" t="s">
        <v>235</v>
      </c>
      <c r="C143" s="90">
        <v>240</v>
      </c>
      <c r="D143" s="87">
        <v>480047</v>
      </c>
    </row>
    <row r="144" spans="1:4" ht="15" x14ac:dyDescent="0.25">
      <c r="A144" s="84" t="s">
        <v>117</v>
      </c>
      <c r="B144" s="82" t="s">
        <v>178</v>
      </c>
      <c r="C144" s="90"/>
      <c r="D144" s="80">
        <f t="shared" ref="D144:D145" si="24">D145</f>
        <v>11831128.58</v>
      </c>
    </row>
    <row r="145" spans="1:4" ht="30" x14ac:dyDescent="0.25">
      <c r="A145" s="85" t="s">
        <v>63</v>
      </c>
      <c r="B145" s="83" t="s">
        <v>178</v>
      </c>
      <c r="C145" s="90">
        <v>200</v>
      </c>
      <c r="D145" s="86">
        <f t="shared" si="24"/>
        <v>11831128.58</v>
      </c>
    </row>
    <row r="146" spans="1:4" ht="30" x14ac:dyDescent="0.25">
      <c r="A146" s="85" t="s">
        <v>64</v>
      </c>
      <c r="B146" s="83" t="s">
        <v>178</v>
      </c>
      <c r="C146" s="90">
        <v>240</v>
      </c>
      <c r="D146" s="87">
        <v>11831128.58</v>
      </c>
    </row>
    <row r="147" spans="1:4" ht="45" x14ac:dyDescent="0.25">
      <c r="A147" s="81" t="s">
        <v>66</v>
      </c>
      <c r="B147" s="93" t="s">
        <v>142</v>
      </c>
      <c r="C147" s="94"/>
      <c r="D147" s="80">
        <f t="shared" ref="D147:D148" si="25">D148</f>
        <v>792000</v>
      </c>
    </row>
    <row r="148" spans="1:4" ht="29.25" x14ac:dyDescent="0.25">
      <c r="A148" s="84" t="s">
        <v>140</v>
      </c>
      <c r="B148" s="93" t="s">
        <v>223</v>
      </c>
      <c r="C148" s="94"/>
      <c r="D148" s="80">
        <f t="shared" si="25"/>
        <v>792000</v>
      </c>
    </row>
    <row r="149" spans="1:4" ht="14.25" x14ac:dyDescent="0.2">
      <c r="A149" s="84" t="s">
        <v>224</v>
      </c>
      <c r="B149" s="93" t="s">
        <v>141</v>
      </c>
      <c r="C149" s="93"/>
      <c r="D149" s="80">
        <f t="shared" ref="D149:D150" si="26">D150</f>
        <v>792000</v>
      </c>
    </row>
    <row r="150" spans="1:4" ht="30" x14ac:dyDescent="0.25">
      <c r="A150" s="85" t="s">
        <v>63</v>
      </c>
      <c r="B150" s="94" t="s">
        <v>141</v>
      </c>
      <c r="C150" s="94" t="s">
        <v>55</v>
      </c>
      <c r="D150" s="86">
        <f t="shared" si="26"/>
        <v>792000</v>
      </c>
    </row>
    <row r="151" spans="1:4" ht="30" x14ac:dyDescent="0.25">
      <c r="A151" s="85" t="s">
        <v>64</v>
      </c>
      <c r="B151" s="94" t="s">
        <v>141</v>
      </c>
      <c r="C151" s="94" t="s">
        <v>56</v>
      </c>
      <c r="D151" s="87">
        <v>792000</v>
      </c>
    </row>
    <row r="152" spans="1:4" ht="30" x14ac:dyDescent="0.25">
      <c r="A152" s="81" t="s">
        <v>109</v>
      </c>
      <c r="B152" s="82" t="s">
        <v>158</v>
      </c>
      <c r="C152" s="83"/>
      <c r="D152" s="80">
        <f>D153</f>
        <v>11211262.859999999</v>
      </c>
    </row>
    <row r="153" spans="1:4" ht="29.25" x14ac:dyDescent="0.25">
      <c r="A153" s="84" t="s">
        <v>160</v>
      </c>
      <c r="B153" s="82" t="s">
        <v>159</v>
      </c>
      <c r="C153" s="83"/>
      <c r="D153" s="80">
        <f>D154+D157+D160+D163</f>
        <v>11211262.859999999</v>
      </c>
    </row>
    <row r="154" spans="1:4" ht="15" x14ac:dyDescent="0.25">
      <c r="A154" s="84" t="s">
        <v>112</v>
      </c>
      <c r="B154" s="82" t="s">
        <v>161</v>
      </c>
      <c r="C154" s="83"/>
      <c r="D154" s="80">
        <f t="shared" ref="D154:D155" si="27">D155</f>
        <v>6804395.8600000003</v>
      </c>
    </row>
    <row r="155" spans="1:4" ht="30" x14ac:dyDescent="0.25">
      <c r="A155" s="85" t="s">
        <v>63</v>
      </c>
      <c r="B155" s="83" t="s">
        <v>161</v>
      </c>
      <c r="C155" s="83" t="s">
        <v>55</v>
      </c>
      <c r="D155" s="86">
        <f t="shared" si="27"/>
        <v>6804395.8600000003</v>
      </c>
    </row>
    <row r="156" spans="1:4" ht="30" x14ac:dyDescent="0.25">
      <c r="A156" s="85" t="s">
        <v>64</v>
      </c>
      <c r="B156" s="83" t="s">
        <v>161</v>
      </c>
      <c r="C156" s="83" t="s">
        <v>56</v>
      </c>
      <c r="D156" s="87">
        <v>6804395.8600000003</v>
      </c>
    </row>
    <row r="157" spans="1:4" ht="15" x14ac:dyDescent="0.25">
      <c r="A157" s="84" t="s">
        <v>162</v>
      </c>
      <c r="B157" s="82" t="s">
        <v>163</v>
      </c>
      <c r="C157" s="83"/>
      <c r="D157" s="80">
        <f t="shared" ref="D157:D158" si="28">D158</f>
        <v>2345784</v>
      </c>
    </row>
    <row r="158" spans="1:4" ht="30" x14ac:dyDescent="0.25">
      <c r="A158" s="85" t="s">
        <v>63</v>
      </c>
      <c r="B158" s="83" t="s">
        <v>163</v>
      </c>
      <c r="C158" s="83" t="s">
        <v>55</v>
      </c>
      <c r="D158" s="86">
        <f t="shared" si="28"/>
        <v>2345784</v>
      </c>
    </row>
    <row r="159" spans="1:4" ht="30" x14ac:dyDescent="0.25">
      <c r="A159" s="85" t="s">
        <v>64</v>
      </c>
      <c r="B159" s="83" t="s">
        <v>163</v>
      </c>
      <c r="C159" s="83" t="s">
        <v>56</v>
      </c>
      <c r="D159" s="87">
        <v>2345784</v>
      </c>
    </row>
    <row r="160" spans="1:4" ht="15" x14ac:dyDescent="0.25">
      <c r="A160" s="84" t="s">
        <v>113</v>
      </c>
      <c r="B160" s="82" t="s">
        <v>164</v>
      </c>
      <c r="C160" s="83"/>
      <c r="D160" s="80">
        <f t="shared" ref="D160:D161" si="29">D161</f>
        <v>600000</v>
      </c>
    </row>
    <row r="161" spans="1:4" ht="30" x14ac:dyDescent="0.25">
      <c r="A161" s="85" t="s">
        <v>63</v>
      </c>
      <c r="B161" s="83" t="s">
        <v>164</v>
      </c>
      <c r="C161" s="83" t="s">
        <v>55</v>
      </c>
      <c r="D161" s="86">
        <f t="shared" si="29"/>
        <v>600000</v>
      </c>
    </row>
    <row r="162" spans="1:4" ht="30" x14ac:dyDescent="0.25">
      <c r="A162" s="85" t="s">
        <v>64</v>
      </c>
      <c r="B162" s="83" t="s">
        <v>164</v>
      </c>
      <c r="C162" s="83" t="s">
        <v>56</v>
      </c>
      <c r="D162" s="87">
        <v>600000</v>
      </c>
    </row>
    <row r="163" spans="1:4" ht="43.5" x14ac:dyDescent="0.25">
      <c r="A163" s="84" t="s">
        <v>239</v>
      </c>
      <c r="B163" s="82" t="s">
        <v>232</v>
      </c>
      <c r="C163" s="83"/>
      <c r="D163" s="80">
        <f t="shared" ref="D163:D164" si="30">D164</f>
        <v>1461083</v>
      </c>
    </row>
    <row r="164" spans="1:4" ht="30" x14ac:dyDescent="0.25">
      <c r="A164" s="85" t="s">
        <v>63</v>
      </c>
      <c r="B164" s="83" t="s">
        <v>232</v>
      </c>
      <c r="C164" s="83" t="s">
        <v>55</v>
      </c>
      <c r="D164" s="86">
        <f t="shared" si="30"/>
        <v>1461083</v>
      </c>
    </row>
    <row r="165" spans="1:4" ht="30" x14ac:dyDescent="0.25">
      <c r="A165" s="85" t="s">
        <v>64</v>
      </c>
      <c r="B165" s="83" t="s">
        <v>232</v>
      </c>
      <c r="C165" s="83" t="s">
        <v>56</v>
      </c>
      <c r="D165" s="87">
        <v>1461083</v>
      </c>
    </row>
    <row r="166" spans="1:4" ht="15" x14ac:dyDescent="0.25">
      <c r="A166" s="81" t="s">
        <v>269</v>
      </c>
      <c r="B166" s="93" t="s">
        <v>170</v>
      </c>
      <c r="C166" s="83"/>
      <c r="D166" s="80">
        <f>D167+D171+D187</f>
        <v>8796463.9499999993</v>
      </c>
    </row>
    <row r="167" spans="1:4" ht="28.5" x14ac:dyDescent="0.25">
      <c r="A167" s="88" t="s">
        <v>270</v>
      </c>
      <c r="B167" s="93" t="s">
        <v>171</v>
      </c>
      <c r="C167" s="83"/>
      <c r="D167" s="80">
        <f t="shared" ref="D167:D169" si="31">D168</f>
        <v>200000</v>
      </c>
    </row>
    <row r="168" spans="1:4" ht="14.25" x14ac:dyDescent="0.2">
      <c r="A168" s="88" t="s">
        <v>300</v>
      </c>
      <c r="B168" s="93" t="s">
        <v>172</v>
      </c>
      <c r="C168" s="93"/>
      <c r="D168" s="80">
        <f t="shared" si="31"/>
        <v>200000</v>
      </c>
    </row>
    <row r="169" spans="1:4" ht="30" x14ac:dyDescent="0.25">
      <c r="A169" s="85" t="s">
        <v>63</v>
      </c>
      <c r="B169" s="94" t="s">
        <v>172</v>
      </c>
      <c r="C169" s="83" t="s">
        <v>55</v>
      </c>
      <c r="D169" s="86">
        <f t="shared" si="31"/>
        <v>200000</v>
      </c>
    </row>
    <row r="170" spans="1:4" ht="30" x14ac:dyDescent="0.25">
      <c r="A170" s="85" t="s">
        <v>64</v>
      </c>
      <c r="B170" s="94" t="s">
        <v>172</v>
      </c>
      <c r="C170" s="83" t="s">
        <v>56</v>
      </c>
      <c r="D170" s="87">
        <v>200000</v>
      </c>
    </row>
    <row r="171" spans="1:4" ht="28.5" x14ac:dyDescent="0.2">
      <c r="A171" s="88" t="s">
        <v>271</v>
      </c>
      <c r="B171" s="93" t="s">
        <v>273</v>
      </c>
      <c r="C171" s="93"/>
      <c r="D171" s="80">
        <f>D172+D175+D178+D181+D184</f>
        <v>8036463.9500000002</v>
      </c>
    </row>
    <row r="172" spans="1:4" ht="14.25" x14ac:dyDescent="0.2">
      <c r="A172" s="88" t="s">
        <v>278</v>
      </c>
      <c r="B172" s="93" t="s">
        <v>275</v>
      </c>
      <c r="C172" s="93"/>
      <c r="D172" s="80">
        <f t="shared" ref="D172:D173" si="32">D173</f>
        <v>290735</v>
      </c>
    </row>
    <row r="173" spans="1:4" ht="30" x14ac:dyDescent="0.25">
      <c r="A173" s="85" t="s">
        <v>63</v>
      </c>
      <c r="B173" s="94" t="s">
        <v>275</v>
      </c>
      <c r="C173" s="83" t="s">
        <v>55</v>
      </c>
      <c r="D173" s="86">
        <f t="shared" si="32"/>
        <v>290735</v>
      </c>
    </row>
    <row r="174" spans="1:4" ht="30" x14ac:dyDescent="0.25">
      <c r="A174" s="85" t="s">
        <v>64</v>
      </c>
      <c r="B174" s="94" t="s">
        <v>275</v>
      </c>
      <c r="C174" s="83" t="s">
        <v>56</v>
      </c>
      <c r="D174" s="87">
        <v>290735</v>
      </c>
    </row>
    <row r="175" spans="1:4" ht="14.25" x14ac:dyDescent="0.2">
      <c r="A175" s="88" t="s">
        <v>280</v>
      </c>
      <c r="B175" s="93" t="s">
        <v>277</v>
      </c>
      <c r="C175" s="93"/>
      <c r="D175" s="80">
        <f t="shared" ref="D175:D176" si="33">D176</f>
        <v>15000</v>
      </c>
    </row>
    <row r="176" spans="1:4" ht="15" x14ac:dyDescent="0.25">
      <c r="A176" s="105" t="s">
        <v>99</v>
      </c>
      <c r="B176" s="94" t="s">
        <v>277</v>
      </c>
      <c r="C176" s="83" t="s">
        <v>98</v>
      </c>
      <c r="D176" s="86">
        <f t="shared" si="33"/>
        <v>15000</v>
      </c>
    </row>
    <row r="177" spans="1:4" ht="15" x14ac:dyDescent="0.25">
      <c r="A177" s="105" t="s">
        <v>100</v>
      </c>
      <c r="B177" s="94" t="s">
        <v>277</v>
      </c>
      <c r="C177" s="83" t="s">
        <v>97</v>
      </c>
      <c r="D177" s="87">
        <v>15000</v>
      </c>
    </row>
    <row r="178" spans="1:4" ht="14.25" x14ac:dyDescent="0.2">
      <c r="A178" s="88" t="s">
        <v>281</v>
      </c>
      <c r="B178" s="82" t="s">
        <v>282</v>
      </c>
      <c r="C178" s="82"/>
      <c r="D178" s="80">
        <f t="shared" ref="D178:D179" si="34">D179</f>
        <v>150000</v>
      </c>
    </row>
    <row r="179" spans="1:4" ht="30" x14ac:dyDescent="0.25">
      <c r="A179" s="85" t="s">
        <v>63</v>
      </c>
      <c r="B179" s="83" t="s">
        <v>282</v>
      </c>
      <c r="C179" s="83" t="s">
        <v>55</v>
      </c>
      <c r="D179" s="86">
        <f t="shared" si="34"/>
        <v>150000</v>
      </c>
    </row>
    <row r="180" spans="1:4" ht="30" x14ac:dyDescent="0.25">
      <c r="A180" s="85" t="s">
        <v>64</v>
      </c>
      <c r="B180" s="83" t="s">
        <v>282</v>
      </c>
      <c r="C180" s="83" t="s">
        <v>56</v>
      </c>
      <c r="D180" s="87">
        <v>150000</v>
      </c>
    </row>
    <row r="181" spans="1:4" ht="14.25" x14ac:dyDescent="0.2">
      <c r="A181" s="88" t="s">
        <v>173</v>
      </c>
      <c r="B181" s="82" t="s">
        <v>283</v>
      </c>
      <c r="C181" s="79"/>
      <c r="D181" s="80">
        <f t="shared" ref="D181:D182" si="35">D182</f>
        <v>718273.96</v>
      </c>
    </row>
    <row r="182" spans="1:4" ht="30" x14ac:dyDescent="0.25">
      <c r="A182" s="85" t="s">
        <v>63</v>
      </c>
      <c r="B182" s="83" t="s">
        <v>283</v>
      </c>
      <c r="C182" s="90">
        <v>200</v>
      </c>
      <c r="D182" s="86">
        <f t="shared" si="35"/>
        <v>718273.96</v>
      </c>
    </row>
    <row r="183" spans="1:4" ht="30" x14ac:dyDescent="0.25">
      <c r="A183" s="85" t="s">
        <v>64</v>
      </c>
      <c r="B183" s="83" t="s">
        <v>283</v>
      </c>
      <c r="C183" s="90">
        <v>240</v>
      </c>
      <c r="D183" s="87">
        <v>718273.96</v>
      </c>
    </row>
    <row r="184" spans="1:4" ht="60" x14ac:dyDescent="0.2">
      <c r="A184" s="85" t="s">
        <v>336</v>
      </c>
      <c r="B184" s="93" t="s">
        <v>337</v>
      </c>
      <c r="C184" s="93"/>
      <c r="D184" s="80">
        <f t="shared" ref="D184:D186" si="36">D185</f>
        <v>6862454.9900000002</v>
      </c>
    </row>
    <row r="185" spans="1:4" ht="30" x14ac:dyDescent="0.25">
      <c r="A185" s="85" t="s">
        <v>63</v>
      </c>
      <c r="B185" s="94" t="s">
        <v>337</v>
      </c>
      <c r="C185" s="83" t="s">
        <v>55</v>
      </c>
      <c r="D185" s="86">
        <f t="shared" si="36"/>
        <v>6862454.9900000002</v>
      </c>
    </row>
    <row r="186" spans="1:4" ht="30" x14ac:dyDescent="0.25">
      <c r="A186" s="85" t="s">
        <v>64</v>
      </c>
      <c r="B186" s="94" t="s">
        <v>337</v>
      </c>
      <c r="C186" s="83" t="s">
        <v>56</v>
      </c>
      <c r="D186" s="87">
        <v>6862454.9900000002</v>
      </c>
    </row>
    <row r="187" spans="1:4" ht="14.25" x14ac:dyDescent="0.2">
      <c r="A187" s="88" t="s">
        <v>272</v>
      </c>
      <c r="B187" s="93" t="s">
        <v>274</v>
      </c>
      <c r="C187" s="93"/>
      <c r="D187" s="80">
        <f t="shared" ref="D187:D189" si="37">D188</f>
        <v>560000</v>
      </c>
    </row>
    <row r="188" spans="1:4" ht="14.25" x14ac:dyDescent="0.2">
      <c r="A188" s="88" t="s">
        <v>279</v>
      </c>
      <c r="B188" s="93" t="s">
        <v>276</v>
      </c>
      <c r="C188" s="93"/>
      <c r="D188" s="80">
        <f t="shared" si="37"/>
        <v>560000</v>
      </c>
    </row>
    <row r="189" spans="1:4" ht="30" x14ac:dyDescent="0.25">
      <c r="A189" s="85" t="s">
        <v>63</v>
      </c>
      <c r="B189" s="94" t="s">
        <v>276</v>
      </c>
      <c r="C189" s="83" t="s">
        <v>55</v>
      </c>
      <c r="D189" s="86">
        <f t="shared" si="37"/>
        <v>560000</v>
      </c>
    </row>
    <row r="190" spans="1:4" ht="30" x14ac:dyDescent="0.25">
      <c r="A190" s="85" t="s">
        <v>64</v>
      </c>
      <c r="B190" s="94" t="s">
        <v>276</v>
      </c>
      <c r="C190" s="83" t="s">
        <v>56</v>
      </c>
      <c r="D190" s="87">
        <v>560000</v>
      </c>
    </row>
    <row r="191" spans="1:4" ht="60" x14ac:dyDescent="0.25">
      <c r="A191" s="81" t="s">
        <v>166</v>
      </c>
      <c r="B191" s="82" t="s">
        <v>167</v>
      </c>
      <c r="C191" s="90"/>
      <c r="D191" s="80">
        <f>D192</f>
        <v>3476922.4299999997</v>
      </c>
    </row>
    <row r="192" spans="1:4" ht="28.5" x14ac:dyDescent="0.25">
      <c r="A192" s="88" t="s">
        <v>168</v>
      </c>
      <c r="B192" s="82" t="s">
        <v>169</v>
      </c>
      <c r="C192" s="90"/>
      <c r="D192" s="80">
        <f>D193+D198+D203</f>
        <v>3476922.4299999997</v>
      </c>
    </row>
    <row r="193" spans="1:4" ht="15" x14ac:dyDescent="0.25">
      <c r="A193" s="88" t="s">
        <v>254</v>
      </c>
      <c r="B193" s="82" t="s">
        <v>255</v>
      </c>
      <c r="C193" s="90"/>
      <c r="D193" s="80">
        <f>D194+D196</f>
        <v>2411908.61</v>
      </c>
    </row>
    <row r="194" spans="1:4" ht="30" x14ac:dyDescent="0.25">
      <c r="A194" s="85" t="s">
        <v>63</v>
      </c>
      <c r="B194" s="83" t="s">
        <v>255</v>
      </c>
      <c r="C194" s="83" t="s">
        <v>55</v>
      </c>
      <c r="D194" s="86">
        <f t="shared" ref="D194:D195" si="38">D195</f>
        <v>69000</v>
      </c>
    </row>
    <row r="195" spans="1:4" ht="30" x14ac:dyDescent="0.25">
      <c r="A195" s="85" t="s">
        <v>64</v>
      </c>
      <c r="B195" s="83" t="s">
        <v>255</v>
      </c>
      <c r="C195" s="83" t="s">
        <v>56</v>
      </c>
      <c r="D195" s="87">
        <v>69000</v>
      </c>
    </row>
    <row r="196" spans="1:4" ht="15" x14ac:dyDescent="0.25">
      <c r="A196" s="85" t="s">
        <v>47</v>
      </c>
      <c r="B196" s="83" t="s">
        <v>255</v>
      </c>
      <c r="C196" s="90">
        <v>800</v>
      </c>
      <c r="D196" s="86">
        <f t="shared" ref="D196" si="39">D197</f>
        <v>2342908.61</v>
      </c>
    </row>
    <row r="197" spans="1:4" ht="30" x14ac:dyDescent="0.25">
      <c r="A197" s="85" t="s">
        <v>68</v>
      </c>
      <c r="B197" s="83" t="s">
        <v>255</v>
      </c>
      <c r="C197" s="90">
        <v>814</v>
      </c>
      <c r="D197" s="87">
        <v>2342908.61</v>
      </c>
    </row>
    <row r="198" spans="1:4" s="21" customFormat="1" ht="28.5" x14ac:dyDescent="0.2">
      <c r="A198" s="88" t="s">
        <v>332</v>
      </c>
      <c r="B198" s="82" t="s">
        <v>333</v>
      </c>
      <c r="C198" s="79"/>
      <c r="D198" s="80">
        <f>D199+D201</f>
        <v>467199.82</v>
      </c>
    </row>
    <row r="199" spans="1:4" ht="30" x14ac:dyDescent="0.25">
      <c r="A199" s="92" t="s">
        <v>63</v>
      </c>
      <c r="B199" s="83" t="s">
        <v>333</v>
      </c>
      <c r="C199" s="83" t="s">
        <v>55</v>
      </c>
      <c r="D199" s="28">
        <f t="shared" ref="D199:D201" si="40">D200</f>
        <v>30000</v>
      </c>
    </row>
    <row r="200" spans="1:4" ht="30" x14ac:dyDescent="0.25">
      <c r="A200" s="92" t="s">
        <v>64</v>
      </c>
      <c r="B200" s="83" t="s">
        <v>333</v>
      </c>
      <c r="C200" s="83" t="s">
        <v>56</v>
      </c>
      <c r="D200" s="29">
        <v>30000</v>
      </c>
    </row>
    <row r="201" spans="1:4" ht="15" x14ac:dyDescent="0.25">
      <c r="A201" s="85" t="s">
        <v>47</v>
      </c>
      <c r="B201" s="83" t="s">
        <v>333</v>
      </c>
      <c r="C201" s="90">
        <v>800</v>
      </c>
      <c r="D201" s="28">
        <f t="shared" si="40"/>
        <v>437199.82</v>
      </c>
    </row>
    <row r="202" spans="1:4" ht="30" x14ac:dyDescent="0.25">
      <c r="A202" s="85" t="s">
        <v>68</v>
      </c>
      <c r="B202" s="83" t="s">
        <v>333</v>
      </c>
      <c r="C202" s="90">
        <v>814</v>
      </c>
      <c r="D202" s="29">
        <v>437199.82</v>
      </c>
    </row>
    <row r="203" spans="1:4" ht="43.5" x14ac:dyDescent="0.25">
      <c r="A203" s="91" t="s">
        <v>241</v>
      </c>
      <c r="B203" s="82" t="s">
        <v>256</v>
      </c>
      <c r="C203" s="90"/>
      <c r="D203" s="80">
        <f t="shared" ref="D203:D204" si="41">D204</f>
        <v>597814</v>
      </c>
    </row>
    <row r="204" spans="1:4" ht="30" x14ac:dyDescent="0.25">
      <c r="A204" s="92" t="s">
        <v>63</v>
      </c>
      <c r="B204" s="83" t="s">
        <v>256</v>
      </c>
      <c r="C204" s="90">
        <v>200</v>
      </c>
      <c r="D204" s="86">
        <f t="shared" si="41"/>
        <v>597814</v>
      </c>
    </row>
    <row r="205" spans="1:4" ht="30" x14ac:dyDescent="0.25">
      <c r="A205" s="92" t="s">
        <v>64</v>
      </c>
      <c r="B205" s="83" t="s">
        <v>256</v>
      </c>
      <c r="C205" s="90">
        <v>240</v>
      </c>
      <c r="D205" s="87">
        <v>597814</v>
      </c>
    </row>
    <row r="206" spans="1:4" ht="45" x14ac:dyDescent="0.25">
      <c r="A206" s="81" t="s">
        <v>72</v>
      </c>
      <c r="B206" s="93" t="s">
        <v>144</v>
      </c>
      <c r="C206" s="94"/>
      <c r="D206" s="80">
        <f>D207</f>
        <v>38452072.080000006</v>
      </c>
    </row>
    <row r="207" spans="1:4" ht="43.5" x14ac:dyDescent="0.25">
      <c r="A207" s="91" t="s">
        <v>206</v>
      </c>
      <c r="B207" s="93" t="s">
        <v>143</v>
      </c>
      <c r="C207" s="94"/>
      <c r="D207" s="80">
        <f>D208+D211+D214+D227+D220+D230+D217</f>
        <v>38452072.080000006</v>
      </c>
    </row>
    <row r="208" spans="1:4" ht="43.5" x14ac:dyDescent="0.25">
      <c r="A208" s="91" t="s">
        <v>302</v>
      </c>
      <c r="B208" s="93" t="s">
        <v>303</v>
      </c>
      <c r="C208" s="94"/>
      <c r="D208" s="80">
        <f t="shared" ref="D208:D209" si="42">D209</f>
        <v>50000</v>
      </c>
    </row>
    <row r="209" spans="1:4" ht="30" x14ac:dyDescent="0.25">
      <c r="A209" s="85" t="s">
        <v>63</v>
      </c>
      <c r="B209" s="94" t="s">
        <v>303</v>
      </c>
      <c r="C209" s="94" t="s">
        <v>55</v>
      </c>
      <c r="D209" s="86">
        <f t="shared" si="42"/>
        <v>50000</v>
      </c>
    </row>
    <row r="210" spans="1:4" ht="30" x14ac:dyDescent="0.25">
      <c r="A210" s="85" t="s">
        <v>64</v>
      </c>
      <c r="B210" s="94" t="s">
        <v>303</v>
      </c>
      <c r="C210" s="94" t="s">
        <v>56</v>
      </c>
      <c r="D210" s="87">
        <v>50000</v>
      </c>
    </row>
    <row r="211" spans="1:4" ht="29.25" x14ac:dyDescent="0.25">
      <c r="A211" s="91" t="s">
        <v>325</v>
      </c>
      <c r="B211" s="93" t="s">
        <v>322</v>
      </c>
      <c r="C211" s="94"/>
      <c r="D211" s="80">
        <f t="shared" ref="D211:D212" si="43">D212</f>
        <v>20076454.25</v>
      </c>
    </row>
    <row r="212" spans="1:4" ht="30" x14ac:dyDescent="0.25">
      <c r="A212" s="85" t="s">
        <v>63</v>
      </c>
      <c r="B212" s="94" t="s">
        <v>322</v>
      </c>
      <c r="C212" s="94" t="s">
        <v>55</v>
      </c>
      <c r="D212" s="86">
        <f t="shared" si="43"/>
        <v>20076454.25</v>
      </c>
    </row>
    <row r="213" spans="1:4" ht="30" x14ac:dyDescent="0.25">
      <c r="A213" s="85" t="s">
        <v>64</v>
      </c>
      <c r="B213" s="94" t="s">
        <v>322</v>
      </c>
      <c r="C213" s="94" t="s">
        <v>56</v>
      </c>
      <c r="D213" s="87">
        <v>20076454.25</v>
      </c>
    </row>
    <row r="214" spans="1:4" ht="29.25" x14ac:dyDescent="0.25">
      <c r="A214" s="91" t="s">
        <v>240</v>
      </c>
      <c r="B214" s="93" t="s">
        <v>233</v>
      </c>
      <c r="C214" s="94"/>
      <c r="D214" s="80">
        <f t="shared" ref="D214:D215" si="44">D215</f>
        <v>185689</v>
      </c>
    </row>
    <row r="215" spans="1:4" ht="30" x14ac:dyDescent="0.25">
      <c r="A215" s="85" t="s">
        <v>63</v>
      </c>
      <c r="B215" s="94" t="s">
        <v>233</v>
      </c>
      <c r="C215" s="94" t="s">
        <v>55</v>
      </c>
      <c r="D215" s="86">
        <f t="shared" si="44"/>
        <v>185689</v>
      </c>
    </row>
    <row r="216" spans="1:4" ht="30" x14ac:dyDescent="0.25">
      <c r="A216" s="85" t="s">
        <v>64</v>
      </c>
      <c r="B216" s="94" t="s">
        <v>233</v>
      </c>
      <c r="C216" s="94" t="s">
        <v>56</v>
      </c>
      <c r="D216" s="87">
        <v>185689</v>
      </c>
    </row>
    <row r="217" spans="1:4" ht="14.25" x14ac:dyDescent="0.2">
      <c r="A217" s="88" t="s">
        <v>267</v>
      </c>
      <c r="B217" s="93" t="s">
        <v>266</v>
      </c>
      <c r="C217" s="93"/>
      <c r="D217" s="80">
        <f>D218</f>
        <v>150613.31</v>
      </c>
    </row>
    <row r="218" spans="1:4" ht="30" x14ac:dyDescent="0.25">
      <c r="A218" s="85" t="s">
        <v>63</v>
      </c>
      <c r="B218" s="94" t="s">
        <v>266</v>
      </c>
      <c r="C218" s="94" t="s">
        <v>55</v>
      </c>
      <c r="D218" s="86">
        <f t="shared" ref="D218" si="45">D219</f>
        <v>150613.31</v>
      </c>
    </row>
    <row r="219" spans="1:4" ht="30" x14ac:dyDescent="0.25">
      <c r="A219" s="85" t="s">
        <v>64</v>
      </c>
      <c r="B219" s="94" t="s">
        <v>266</v>
      </c>
      <c r="C219" s="94" t="s">
        <v>56</v>
      </c>
      <c r="D219" s="87">
        <v>150613.31</v>
      </c>
    </row>
    <row r="220" spans="1:4" ht="29.25" customHeight="1" x14ac:dyDescent="0.2">
      <c r="A220" s="91" t="s">
        <v>219</v>
      </c>
      <c r="B220" s="93" t="s">
        <v>248</v>
      </c>
      <c r="C220" s="93"/>
      <c r="D220" s="80">
        <f>D221+D223+D225</f>
        <v>17328758.57</v>
      </c>
    </row>
    <row r="221" spans="1:4" ht="30" x14ac:dyDescent="0.25">
      <c r="A221" s="85" t="s">
        <v>63</v>
      </c>
      <c r="B221" s="94" t="s">
        <v>248</v>
      </c>
      <c r="C221" s="94" t="s">
        <v>55</v>
      </c>
      <c r="D221" s="86">
        <f t="shared" ref="D221" si="46">D222</f>
        <v>4151674.3</v>
      </c>
    </row>
    <row r="222" spans="1:4" ht="30" x14ac:dyDescent="0.25">
      <c r="A222" s="85" t="s">
        <v>64</v>
      </c>
      <c r="B222" s="94" t="s">
        <v>248</v>
      </c>
      <c r="C222" s="94" t="s">
        <v>56</v>
      </c>
      <c r="D222" s="87">
        <v>4151674.3</v>
      </c>
    </row>
    <row r="223" spans="1:4" ht="30" x14ac:dyDescent="0.25">
      <c r="A223" s="121" t="s">
        <v>328</v>
      </c>
      <c r="B223" s="94" t="s">
        <v>248</v>
      </c>
      <c r="C223" s="94" t="s">
        <v>329</v>
      </c>
      <c r="D223" s="86">
        <f t="shared" ref="D223:D224" si="47">D224</f>
        <v>5702084.2699999996</v>
      </c>
    </row>
    <row r="224" spans="1:4" ht="15" x14ac:dyDescent="0.25">
      <c r="A224" s="85" t="s">
        <v>330</v>
      </c>
      <c r="B224" s="94" t="s">
        <v>248</v>
      </c>
      <c r="C224" s="94" t="s">
        <v>331</v>
      </c>
      <c r="D224" s="87">
        <v>5702084.2699999996</v>
      </c>
    </row>
    <row r="225" spans="1:4" ht="15" x14ac:dyDescent="0.25">
      <c r="A225" s="85" t="s">
        <v>47</v>
      </c>
      <c r="B225" s="94" t="s">
        <v>248</v>
      </c>
      <c r="C225" s="83" t="s">
        <v>57</v>
      </c>
      <c r="D225" s="86">
        <f>D226</f>
        <v>7475000</v>
      </c>
    </row>
    <row r="226" spans="1:4" ht="30" x14ac:dyDescent="0.25">
      <c r="A226" s="85" t="s">
        <v>68</v>
      </c>
      <c r="B226" s="94" t="s">
        <v>248</v>
      </c>
      <c r="C226" s="90">
        <v>814</v>
      </c>
      <c r="D226" s="87">
        <v>7475000</v>
      </c>
    </row>
    <row r="227" spans="1:4" ht="29.25" x14ac:dyDescent="0.25">
      <c r="A227" s="84" t="s">
        <v>107</v>
      </c>
      <c r="B227" s="82" t="s">
        <v>251</v>
      </c>
      <c r="C227" s="83"/>
      <c r="D227" s="80">
        <f t="shared" ref="D227:D228" si="48">D228</f>
        <v>400000</v>
      </c>
    </row>
    <row r="228" spans="1:4" ht="30" x14ac:dyDescent="0.25">
      <c r="A228" s="85" t="s">
        <v>63</v>
      </c>
      <c r="B228" s="83" t="s">
        <v>251</v>
      </c>
      <c r="C228" s="83" t="s">
        <v>55</v>
      </c>
      <c r="D228" s="86">
        <f t="shared" si="48"/>
        <v>400000</v>
      </c>
    </row>
    <row r="229" spans="1:4" ht="30" x14ac:dyDescent="0.25">
      <c r="A229" s="85" t="s">
        <v>64</v>
      </c>
      <c r="B229" s="83" t="s">
        <v>251</v>
      </c>
      <c r="C229" s="83" t="s">
        <v>56</v>
      </c>
      <c r="D229" s="87">
        <v>400000</v>
      </c>
    </row>
    <row r="230" spans="1:4" ht="72" x14ac:dyDescent="0.25">
      <c r="A230" s="91" t="s">
        <v>165</v>
      </c>
      <c r="B230" s="82" t="s">
        <v>247</v>
      </c>
      <c r="C230" s="90"/>
      <c r="D230" s="80">
        <f t="shared" ref="D230:D231" si="49">D231</f>
        <v>260556.95</v>
      </c>
    </row>
    <row r="231" spans="1:4" ht="30" x14ac:dyDescent="0.25">
      <c r="A231" s="85" t="s">
        <v>63</v>
      </c>
      <c r="B231" s="83" t="s">
        <v>247</v>
      </c>
      <c r="C231" s="90">
        <v>200</v>
      </c>
      <c r="D231" s="86">
        <f t="shared" si="49"/>
        <v>260556.95</v>
      </c>
    </row>
    <row r="232" spans="1:4" ht="30" x14ac:dyDescent="0.25">
      <c r="A232" s="85" t="s">
        <v>64</v>
      </c>
      <c r="B232" s="83" t="s">
        <v>247</v>
      </c>
      <c r="C232" s="90">
        <v>240</v>
      </c>
      <c r="D232" s="87">
        <v>260556.95</v>
      </c>
    </row>
    <row r="233" spans="1:4" ht="30" x14ac:dyDescent="0.2">
      <c r="A233" s="81" t="s">
        <v>86</v>
      </c>
      <c r="B233" s="82" t="s">
        <v>181</v>
      </c>
      <c r="C233" s="82"/>
      <c r="D233" s="80">
        <f>D234</f>
        <v>390100</v>
      </c>
    </row>
    <row r="234" spans="1:4" ht="28.5" x14ac:dyDescent="0.2">
      <c r="A234" s="91" t="s">
        <v>180</v>
      </c>
      <c r="B234" s="82" t="s">
        <v>182</v>
      </c>
      <c r="C234" s="82"/>
      <c r="D234" s="80">
        <f>D235+D238+D241</f>
        <v>390100</v>
      </c>
    </row>
    <row r="235" spans="1:4" ht="15" x14ac:dyDescent="0.25">
      <c r="A235" s="88" t="s">
        <v>341</v>
      </c>
      <c r="B235" s="82" t="s">
        <v>342</v>
      </c>
      <c r="C235" s="83"/>
      <c r="D235" s="80">
        <f t="shared" ref="D235:D236" si="50">D236</f>
        <v>79100</v>
      </c>
    </row>
    <row r="236" spans="1:4" ht="15" x14ac:dyDescent="0.25">
      <c r="A236" s="85" t="s">
        <v>47</v>
      </c>
      <c r="B236" s="83" t="s">
        <v>342</v>
      </c>
      <c r="C236" s="83" t="s">
        <v>120</v>
      </c>
      <c r="D236" s="86">
        <f t="shared" si="50"/>
        <v>79100</v>
      </c>
    </row>
    <row r="237" spans="1:4" ht="15" x14ac:dyDescent="0.25">
      <c r="A237" s="85" t="s">
        <v>122</v>
      </c>
      <c r="B237" s="83" t="s">
        <v>342</v>
      </c>
      <c r="C237" s="83" t="s">
        <v>121</v>
      </c>
      <c r="D237" s="87">
        <v>79100</v>
      </c>
    </row>
    <row r="238" spans="1:4" ht="15" x14ac:dyDescent="0.25">
      <c r="A238" s="91" t="s">
        <v>94</v>
      </c>
      <c r="B238" s="82" t="s">
        <v>183</v>
      </c>
      <c r="C238" s="83"/>
      <c r="D238" s="80">
        <f t="shared" ref="D238:D239" si="51">D239</f>
        <v>191000</v>
      </c>
    </row>
    <row r="239" spans="1:4" ht="30" x14ac:dyDescent="0.25">
      <c r="A239" s="85" t="s">
        <v>63</v>
      </c>
      <c r="B239" s="83" t="s">
        <v>183</v>
      </c>
      <c r="C239" s="83" t="s">
        <v>55</v>
      </c>
      <c r="D239" s="86">
        <f t="shared" si="51"/>
        <v>191000</v>
      </c>
    </row>
    <row r="240" spans="1:4" ht="30" x14ac:dyDescent="0.25">
      <c r="A240" s="85" t="s">
        <v>64</v>
      </c>
      <c r="B240" s="83" t="s">
        <v>183</v>
      </c>
      <c r="C240" s="83" t="s">
        <v>56</v>
      </c>
      <c r="D240" s="87">
        <v>191000</v>
      </c>
    </row>
    <row r="241" spans="1:4" ht="14.25" x14ac:dyDescent="0.2">
      <c r="A241" s="91" t="s">
        <v>184</v>
      </c>
      <c r="B241" s="82" t="s">
        <v>220</v>
      </c>
      <c r="C241" s="82"/>
      <c r="D241" s="80">
        <f>D242+D244+D246</f>
        <v>120000</v>
      </c>
    </row>
    <row r="242" spans="1:4" ht="45" x14ac:dyDescent="0.25">
      <c r="A242" s="92" t="s">
        <v>80</v>
      </c>
      <c r="B242" s="83" t="s">
        <v>220</v>
      </c>
      <c r="C242" s="83" t="s">
        <v>52</v>
      </c>
      <c r="D242" s="122">
        <f t="shared" ref="D242" si="52">D243</f>
        <v>34793.519999999997</v>
      </c>
    </row>
    <row r="243" spans="1:4" ht="15.75" x14ac:dyDescent="0.25">
      <c r="A243" s="92" t="s">
        <v>81</v>
      </c>
      <c r="B243" s="83" t="s">
        <v>220</v>
      </c>
      <c r="C243" s="83" t="s">
        <v>82</v>
      </c>
      <c r="D243" s="120">
        <v>34793.519999999997</v>
      </c>
    </row>
    <row r="244" spans="1:4" ht="15.75" x14ac:dyDescent="0.25">
      <c r="A244" s="85" t="s">
        <v>47</v>
      </c>
      <c r="B244" s="83" t="s">
        <v>220</v>
      </c>
      <c r="C244" s="83" t="s">
        <v>120</v>
      </c>
      <c r="D244" s="122">
        <f t="shared" ref="D244:D246" si="53">D245</f>
        <v>34775.64</v>
      </c>
    </row>
    <row r="245" spans="1:4" ht="15.75" x14ac:dyDescent="0.25">
      <c r="A245" s="85" t="s">
        <v>122</v>
      </c>
      <c r="B245" s="83" t="s">
        <v>220</v>
      </c>
      <c r="C245" s="83" t="s">
        <v>121</v>
      </c>
      <c r="D245" s="120">
        <v>34775.64</v>
      </c>
    </row>
    <row r="246" spans="1:4" ht="15.75" x14ac:dyDescent="0.25">
      <c r="A246" s="99" t="s">
        <v>47</v>
      </c>
      <c r="B246" s="83" t="s">
        <v>220</v>
      </c>
      <c r="C246" s="83" t="s">
        <v>57</v>
      </c>
      <c r="D246" s="122">
        <f t="shared" si="53"/>
        <v>50430.84</v>
      </c>
    </row>
    <row r="247" spans="1:4" ht="30" x14ac:dyDescent="0.25">
      <c r="A247" s="92" t="s">
        <v>68</v>
      </c>
      <c r="B247" s="83" t="s">
        <v>220</v>
      </c>
      <c r="C247" s="83" t="s">
        <v>326</v>
      </c>
      <c r="D247" s="120">
        <v>50430.84</v>
      </c>
    </row>
    <row r="248" spans="1:4" ht="45" x14ac:dyDescent="0.2">
      <c r="A248" s="81" t="s">
        <v>230</v>
      </c>
      <c r="B248" s="93" t="s">
        <v>125</v>
      </c>
      <c r="C248" s="93"/>
      <c r="D248" s="80">
        <f t="shared" ref="D248" si="54">D249</f>
        <v>9227509.4800000004</v>
      </c>
    </row>
    <row r="249" spans="1:4" ht="28.5" x14ac:dyDescent="0.2">
      <c r="A249" s="88" t="s">
        <v>123</v>
      </c>
      <c r="B249" s="93" t="s">
        <v>126</v>
      </c>
      <c r="C249" s="93"/>
      <c r="D249" s="80">
        <f>D250+D257</f>
        <v>9227509.4800000004</v>
      </c>
    </row>
    <row r="250" spans="1:4" ht="14.25" x14ac:dyDescent="0.2">
      <c r="A250" s="88" t="s">
        <v>51</v>
      </c>
      <c r="B250" s="93" t="s">
        <v>127</v>
      </c>
      <c r="C250" s="93"/>
      <c r="D250" s="80">
        <f>D251+D253+D255</f>
        <v>8848729.4800000004</v>
      </c>
    </row>
    <row r="251" spans="1:4" ht="45" x14ac:dyDescent="0.25">
      <c r="A251" s="96" t="s">
        <v>83</v>
      </c>
      <c r="B251" s="94" t="s">
        <v>127</v>
      </c>
      <c r="C251" s="94" t="s">
        <v>52</v>
      </c>
      <c r="D251" s="86">
        <f>D252</f>
        <v>6791502</v>
      </c>
    </row>
    <row r="252" spans="1:4" ht="15" x14ac:dyDescent="0.25">
      <c r="A252" s="99" t="s">
        <v>92</v>
      </c>
      <c r="B252" s="94" t="s">
        <v>127</v>
      </c>
      <c r="C252" s="94" t="s">
        <v>54</v>
      </c>
      <c r="D252" s="87">
        <v>6791502</v>
      </c>
    </row>
    <row r="253" spans="1:4" ht="30" x14ac:dyDescent="0.25">
      <c r="A253" s="85" t="s">
        <v>63</v>
      </c>
      <c r="B253" s="94" t="s">
        <v>127</v>
      </c>
      <c r="C253" s="94" t="s">
        <v>55</v>
      </c>
      <c r="D253" s="86">
        <f>D254</f>
        <v>2022227.48</v>
      </c>
    </row>
    <row r="254" spans="1:4" ht="30" x14ac:dyDescent="0.25">
      <c r="A254" s="85" t="s">
        <v>64</v>
      </c>
      <c r="B254" s="94" t="s">
        <v>127</v>
      </c>
      <c r="C254" s="94" t="s">
        <v>56</v>
      </c>
      <c r="D254" s="87">
        <v>2022227.48</v>
      </c>
    </row>
    <row r="255" spans="1:4" ht="15" x14ac:dyDescent="0.25">
      <c r="A255" s="99" t="s">
        <v>47</v>
      </c>
      <c r="B255" s="94" t="s">
        <v>127</v>
      </c>
      <c r="C255" s="94" t="s">
        <v>57</v>
      </c>
      <c r="D255" s="86">
        <f>D256</f>
        <v>35000</v>
      </c>
    </row>
    <row r="256" spans="1:4" ht="15" x14ac:dyDescent="0.25">
      <c r="A256" s="99" t="s">
        <v>65</v>
      </c>
      <c r="B256" s="94" t="s">
        <v>127</v>
      </c>
      <c r="C256" s="94" t="s">
        <v>58</v>
      </c>
      <c r="D256" s="87">
        <v>35000</v>
      </c>
    </row>
    <row r="257" spans="1:4" ht="14.25" x14ac:dyDescent="0.2">
      <c r="A257" s="74" t="s">
        <v>115</v>
      </c>
      <c r="B257" s="102" t="s">
        <v>290</v>
      </c>
      <c r="C257" s="82"/>
      <c r="D257" s="80">
        <f>D258+D260+D262</f>
        <v>378780</v>
      </c>
    </row>
    <row r="258" spans="1:4" ht="30" x14ac:dyDescent="0.25">
      <c r="A258" s="85" t="s">
        <v>63</v>
      </c>
      <c r="B258" s="103" t="s">
        <v>290</v>
      </c>
      <c r="C258" s="83" t="s">
        <v>55</v>
      </c>
      <c r="D258" s="86">
        <f>D259</f>
        <v>325332</v>
      </c>
    </row>
    <row r="259" spans="1:4" ht="30" x14ac:dyDescent="0.25">
      <c r="A259" s="85" t="s">
        <v>64</v>
      </c>
      <c r="B259" s="103" t="s">
        <v>290</v>
      </c>
      <c r="C259" s="83" t="s">
        <v>56</v>
      </c>
      <c r="D259" s="87">
        <v>325332</v>
      </c>
    </row>
    <row r="260" spans="1:4" ht="15" x14ac:dyDescent="0.25">
      <c r="A260" s="89" t="s">
        <v>99</v>
      </c>
      <c r="B260" s="103" t="s">
        <v>290</v>
      </c>
      <c r="C260" s="83" t="s">
        <v>98</v>
      </c>
      <c r="D260" s="86">
        <f>D261</f>
        <v>3448</v>
      </c>
    </row>
    <row r="261" spans="1:4" ht="15" x14ac:dyDescent="0.25">
      <c r="A261" s="89" t="s">
        <v>100</v>
      </c>
      <c r="B261" s="103" t="s">
        <v>290</v>
      </c>
      <c r="C261" s="83" t="s">
        <v>97</v>
      </c>
      <c r="D261" s="87">
        <v>3448</v>
      </c>
    </row>
    <row r="262" spans="1:4" ht="15" x14ac:dyDescent="0.25">
      <c r="A262" s="92" t="s">
        <v>47</v>
      </c>
      <c r="B262" s="103" t="s">
        <v>290</v>
      </c>
      <c r="C262" s="83" t="s">
        <v>57</v>
      </c>
      <c r="D262" s="86">
        <f>D263</f>
        <v>50000</v>
      </c>
    </row>
    <row r="263" spans="1:4" ht="15" x14ac:dyDescent="0.25">
      <c r="A263" s="89" t="s">
        <v>65</v>
      </c>
      <c r="B263" s="103" t="s">
        <v>290</v>
      </c>
      <c r="C263" s="83" t="s">
        <v>58</v>
      </c>
      <c r="D263" s="87">
        <v>50000</v>
      </c>
    </row>
    <row r="264" spans="1:4" ht="15" x14ac:dyDescent="0.2">
      <c r="A264" s="81" t="s">
        <v>59</v>
      </c>
      <c r="B264" s="93" t="s">
        <v>128</v>
      </c>
      <c r="C264" s="93"/>
      <c r="D264" s="80">
        <f t="shared" ref="D264:D266" si="55">D265</f>
        <v>1014674</v>
      </c>
    </row>
    <row r="265" spans="1:4" ht="28.5" x14ac:dyDescent="0.2">
      <c r="A265" s="88" t="s">
        <v>60</v>
      </c>
      <c r="B265" s="93" t="s">
        <v>129</v>
      </c>
      <c r="C265" s="93"/>
      <c r="D265" s="80">
        <f t="shared" si="55"/>
        <v>1014674</v>
      </c>
    </row>
    <row r="266" spans="1:4" ht="45" x14ac:dyDescent="0.25">
      <c r="A266" s="96" t="s">
        <v>83</v>
      </c>
      <c r="B266" s="94" t="s">
        <v>129</v>
      </c>
      <c r="C266" s="94" t="s">
        <v>52</v>
      </c>
      <c r="D266" s="86">
        <f t="shared" si="55"/>
        <v>1014674</v>
      </c>
    </row>
    <row r="267" spans="1:4" ht="15" x14ac:dyDescent="0.25">
      <c r="A267" s="99" t="s">
        <v>78</v>
      </c>
      <c r="B267" s="94" t="s">
        <v>129</v>
      </c>
      <c r="C267" s="94" t="s">
        <v>54</v>
      </c>
      <c r="D267" s="87">
        <v>1014674</v>
      </c>
    </row>
    <row r="268" spans="1:4" ht="45" x14ac:dyDescent="0.2">
      <c r="A268" s="81" t="s">
        <v>50</v>
      </c>
      <c r="B268" s="93" t="s">
        <v>124</v>
      </c>
      <c r="C268" s="93"/>
      <c r="D268" s="80">
        <f t="shared" ref="D268:D270" si="56">D269</f>
        <v>1931004</v>
      </c>
    </row>
    <row r="269" spans="1:4" ht="20.25" customHeight="1" x14ac:dyDescent="0.2">
      <c r="A269" s="88" t="s">
        <v>9</v>
      </c>
      <c r="B269" s="93" t="s">
        <v>124</v>
      </c>
      <c r="C269" s="93"/>
      <c r="D269" s="80">
        <f t="shared" si="56"/>
        <v>1931004</v>
      </c>
    </row>
    <row r="270" spans="1:4" ht="45" x14ac:dyDescent="0.25">
      <c r="A270" s="92" t="s">
        <v>83</v>
      </c>
      <c r="B270" s="94" t="s">
        <v>124</v>
      </c>
      <c r="C270" s="94" t="s">
        <v>52</v>
      </c>
      <c r="D270" s="86">
        <f t="shared" si="56"/>
        <v>1931004</v>
      </c>
    </row>
    <row r="271" spans="1:4" ht="27.75" customHeight="1" x14ac:dyDescent="0.25">
      <c r="A271" s="92" t="s">
        <v>93</v>
      </c>
      <c r="B271" s="94" t="s">
        <v>124</v>
      </c>
      <c r="C271" s="94" t="s">
        <v>54</v>
      </c>
      <c r="D271" s="87">
        <v>1931004</v>
      </c>
    </row>
    <row r="272" spans="1:4" ht="30" x14ac:dyDescent="0.25">
      <c r="A272" s="81" t="s">
        <v>88</v>
      </c>
      <c r="B272" s="93" t="s">
        <v>145</v>
      </c>
      <c r="C272" s="83" t="s">
        <v>76</v>
      </c>
      <c r="D272" s="80">
        <f t="shared" ref="D272:D275" si="57">D273</f>
        <v>301177</v>
      </c>
    </row>
    <row r="273" spans="1:4" ht="14.25" x14ac:dyDescent="0.2">
      <c r="A273" s="91" t="s">
        <v>75</v>
      </c>
      <c r="B273" s="102" t="s">
        <v>146</v>
      </c>
      <c r="C273" s="82" t="s">
        <v>76</v>
      </c>
      <c r="D273" s="80">
        <f t="shared" si="57"/>
        <v>301177</v>
      </c>
    </row>
    <row r="274" spans="1:4" ht="28.5" x14ac:dyDescent="0.2">
      <c r="A274" s="91" t="s">
        <v>20</v>
      </c>
      <c r="B274" s="102" t="s">
        <v>147</v>
      </c>
      <c r="C274" s="82" t="s">
        <v>76</v>
      </c>
      <c r="D274" s="80">
        <f>D275+D277</f>
        <v>301177</v>
      </c>
    </row>
    <row r="275" spans="1:4" ht="45" x14ac:dyDescent="0.25">
      <c r="A275" s="92" t="s">
        <v>83</v>
      </c>
      <c r="B275" s="103" t="s">
        <v>147</v>
      </c>
      <c r="C275" s="94" t="s">
        <v>52</v>
      </c>
      <c r="D275" s="86">
        <f t="shared" si="57"/>
        <v>251501</v>
      </c>
    </row>
    <row r="276" spans="1:4" ht="15" x14ac:dyDescent="0.25">
      <c r="A276" s="92" t="s">
        <v>93</v>
      </c>
      <c r="B276" s="103" t="s">
        <v>147</v>
      </c>
      <c r="C276" s="94" t="s">
        <v>54</v>
      </c>
      <c r="D276" s="87">
        <v>251501</v>
      </c>
    </row>
    <row r="277" spans="1:4" ht="30" x14ac:dyDescent="0.25">
      <c r="A277" s="85" t="s">
        <v>63</v>
      </c>
      <c r="B277" s="103" t="s">
        <v>147</v>
      </c>
      <c r="C277" s="94" t="s">
        <v>55</v>
      </c>
      <c r="D277" s="86">
        <f>D278</f>
        <v>49676</v>
      </c>
    </row>
    <row r="278" spans="1:4" ht="30" x14ac:dyDescent="0.25">
      <c r="A278" s="85" t="s">
        <v>64</v>
      </c>
      <c r="B278" s="103" t="s">
        <v>147</v>
      </c>
      <c r="C278" s="94" t="s">
        <v>56</v>
      </c>
      <c r="D278" s="87">
        <v>49676</v>
      </c>
    </row>
    <row r="280" spans="1:4" ht="15" x14ac:dyDescent="0.25">
      <c r="A280" s="72"/>
    </row>
  </sheetData>
  <mergeCells count="2">
    <mergeCell ref="A11:D11"/>
    <mergeCell ref="A3:D3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opLeftCell="A19" zoomScaleNormal="100" workbookViewId="0">
      <selection activeCell="C44" sqref="C44"/>
    </sheetView>
  </sheetViews>
  <sheetFormatPr defaultRowHeight="12" x14ac:dyDescent="0.2"/>
  <cols>
    <col min="1" max="1" width="8.42578125" style="19" customWidth="1"/>
    <col min="2" max="2" width="49.85546875" style="19" customWidth="1"/>
    <col min="3" max="3" width="25.85546875" style="19" customWidth="1"/>
    <col min="4" max="240" width="9.140625" style="19"/>
    <col min="241" max="241" width="37.7109375" style="19" customWidth="1"/>
    <col min="242" max="242" width="7.5703125" style="19" customWidth="1"/>
    <col min="243" max="244" width="9" style="19" customWidth="1"/>
    <col min="245" max="245" width="6.42578125" style="19" customWidth="1"/>
    <col min="246" max="246" width="9.28515625" style="19" customWidth="1"/>
    <col min="247" max="247" width="11" style="19" customWidth="1"/>
    <col min="248" max="248" width="9.85546875" style="19" customWidth="1"/>
    <col min="249" max="251" width="0" style="19" hidden="1" customWidth="1"/>
    <col min="252" max="258" width="9.140625" style="19" customWidth="1"/>
    <col min="259" max="496" width="9.140625" style="19"/>
    <col min="497" max="497" width="37.7109375" style="19" customWidth="1"/>
    <col min="498" max="498" width="7.5703125" style="19" customWidth="1"/>
    <col min="499" max="500" width="9" style="19" customWidth="1"/>
    <col min="501" max="501" width="6.42578125" style="19" customWidth="1"/>
    <col min="502" max="502" width="9.28515625" style="19" customWidth="1"/>
    <col min="503" max="503" width="11" style="19" customWidth="1"/>
    <col min="504" max="504" width="9.85546875" style="19" customWidth="1"/>
    <col min="505" max="507" width="0" style="19" hidden="1" customWidth="1"/>
    <col min="508" max="514" width="9.140625" style="19" customWidth="1"/>
    <col min="515" max="752" width="9.140625" style="19"/>
    <col min="753" max="753" width="37.7109375" style="19" customWidth="1"/>
    <col min="754" max="754" width="7.5703125" style="19" customWidth="1"/>
    <col min="755" max="756" width="9" style="19" customWidth="1"/>
    <col min="757" max="757" width="6.42578125" style="19" customWidth="1"/>
    <col min="758" max="758" width="9.28515625" style="19" customWidth="1"/>
    <col min="759" max="759" width="11" style="19" customWidth="1"/>
    <col min="760" max="760" width="9.85546875" style="19" customWidth="1"/>
    <col min="761" max="763" width="0" style="19" hidden="1" customWidth="1"/>
    <col min="764" max="770" width="9.140625" style="19" customWidth="1"/>
    <col min="771" max="1008" width="9.140625" style="19"/>
    <col min="1009" max="1009" width="37.7109375" style="19" customWidth="1"/>
    <col min="1010" max="1010" width="7.5703125" style="19" customWidth="1"/>
    <col min="1011" max="1012" width="9" style="19" customWidth="1"/>
    <col min="1013" max="1013" width="6.42578125" style="19" customWidth="1"/>
    <col min="1014" max="1014" width="9.28515625" style="19" customWidth="1"/>
    <col min="1015" max="1015" width="11" style="19" customWidth="1"/>
    <col min="1016" max="1016" width="9.85546875" style="19" customWidth="1"/>
    <col min="1017" max="1019" width="0" style="19" hidden="1" customWidth="1"/>
    <col min="1020" max="1026" width="9.140625" style="19" customWidth="1"/>
    <col min="1027" max="1264" width="9.140625" style="19"/>
    <col min="1265" max="1265" width="37.7109375" style="19" customWidth="1"/>
    <col min="1266" max="1266" width="7.5703125" style="19" customWidth="1"/>
    <col min="1267" max="1268" width="9" style="19" customWidth="1"/>
    <col min="1269" max="1269" width="6.42578125" style="19" customWidth="1"/>
    <col min="1270" max="1270" width="9.28515625" style="19" customWidth="1"/>
    <col min="1271" max="1271" width="11" style="19" customWidth="1"/>
    <col min="1272" max="1272" width="9.85546875" style="19" customWidth="1"/>
    <col min="1273" max="1275" width="0" style="19" hidden="1" customWidth="1"/>
    <col min="1276" max="1282" width="9.140625" style="19" customWidth="1"/>
    <col min="1283" max="1520" width="9.140625" style="19"/>
    <col min="1521" max="1521" width="37.7109375" style="19" customWidth="1"/>
    <col min="1522" max="1522" width="7.5703125" style="19" customWidth="1"/>
    <col min="1523" max="1524" width="9" style="19" customWidth="1"/>
    <col min="1525" max="1525" width="6.42578125" style="19" customWidth="1"/>
    <col min="1526" max="1526" width="9.28515625" style="19" customWidth="1"/>
    <col min="1527" max="1527" width="11" style="19" customWidth="1"/>
    <col min="1528" max="1528" width="9.85546875" style="19" customWidth="1"/>
    <col min="1529" max="1531" width="0" style="19" hidden="1" customWidth="1"/>
    <col min="1532" max="1538" width="9.140625" style="19" customWidth="1"/>
    <col min="1539" max="1776" width="9.140625" style="19"/>
    <col min="1777" max="1777" width="37.7109375" style="19" customWidth="1"/>
    <col min="1778" max="1778" width="7.5703125" style="19" customWidth="1"/>
    <col min="1779" max="1780" width="9" style="19" customWidth="1"/>
    <col min="1781" max="1781" width="6.42578125" style="19" customWidth="1"/>
    <col min="1782" max="1782" width="9.28515625" style="19" customWidth="1"/>
    <col min="1783" max="1783" width="11" style="19" customWidth="1"/>
    <col min="1784" max="1784" width="9.85546875" style="19" customWidth="1"/>
    <col min="1785" max="1787" width="0" style="19" hidden="1" customWidth="1"/>
    <col min="1788" max="1794" width="9.140625" style="19" customWidth="1"/>
    <col min="1795" max="2032" width="9.140625" style="19"/>
    <col min="2033" max="2033" width="37.7109375" style="19" customWidth="1"/>
    <col min="2034" max="2034" width="7.5703125" style="19" customWidth="1"/>
    <col min="2035" max="2036" width="9" style="19" customWidth="1"/>
    <col min="2037" max="2037" width="6.42578125" style="19" customWidth="1"/>
    <col min="2038" max="2038" width="9.28515625" style="19" customWidth="1"/>
    <col min="2039" max="2039" width="11" style="19" customWidth="1"/>
    <col min="2040" max="2040" width="9.85546875" style="19" customWidth="1"/>
    <col min="2041" max="2043" width="0" style="19" hidden="1" customWidth="1"/>
    <col min="2044" max="2050" width="9.140625" style="19" customWidth="1"/>
    <col min="2051" max="2288" width="9.140625" style="19"/>
    <col min="2289" max="2289" width="37.7109375" style="19" customWidth="1"/>
    <col min="2290" max="2290" width="7.5703125" style="19" customWidth="1"/>
    <col min="2291" max="2292" width="9" style="19" customWidth="1"/>
    <col min="2293" max="2293" width="6.42578125" style="19" customWidth="1"/>
    <col min="2294" max="2294" width="9.28515625" style="19" customWidth="1"/>
    <col min="2295" max="2295" width="11" style="19" customWidth="1"/>
    <col min="2296" max="2296" width="9.85546875" style="19" customWidth="1"/>
    <col min="2297" max="2299" width="0" style="19" hidden="1" customWidth="1"/>
    <col min="2300" max="2306" width="9.140625" style="19" customWidth="1"/>
    <col min="2307" max="2544" width="9.140625" style="19"/>
    <col min="2545" max="2545" width="37.7109375" style="19" customWidth="1"/>
    <col min="2546" max="2546" width="7.5703125" style="19" customWidth="1"/>
    <col min="2547" max="2548" width="9" style="19" customWidth="1"/>
    <col min="2549" max="2549" width="6.42578125" style="19" customWidth="1"/>
    <col min="2550" max="2550" width="9.28515625" style="19" customWidth="1"/>
    <col min="2551" max="2551" width="11" style="19" customWidth="1"/>
    <col min="2552" max="2552" width="9.85546875" style="19" customWidth="1"/>
    <col min="2553" max="2555" width="0" style="19" hidden="1" customWidth="1"/>
    <col min="2556" max="2562" width="9.140625" style="19" customWidth="1"/>
    <col min="2563" max="2800" width="9.140625" style="19"/>
    <col min="2801" max="2801" width="37.7109375" style="19" customWidth="1"/>
    <col min="2802" max="2802" width="7.5703125" style="19" customWidth="1"/>
    <col min="2803" max="2804" width="9" style="19" customWidth="1"/>
    <col min="2805" max="2805" width="6.42578125" style="19" customWidth="1"/>
    <col min="2806" max="2806" width="9.28515625" style="19" customWidth="1"/>
    <col min="2807" max="2807" width="11" style="19" customWidth="1"/>
    <col min="2808" max="2808" width="9.85546875" style="19" customWidth="1"/>
    <col min="2809" max="2811" width="0" style="19" hidden="1" customWidth="1"/>
    <col min="2812" max="2818" width="9.140625" style="19" customWidth="1"/>
    <col min="2819" max="3056" width="9.140625" style="19"/>
    <col min="3057" max="3057" width="37.7109375" style="19" customWidth="1"/>
    <col min="3058" max="3058" width="7.5703125" style="19" customWidth="1"/>
    <col min="3059" max="3060" width="9" style="19" customWidth="1"/>
    <col min="3061" max="3061" width="6.42578125" style="19" customWidth="1"/>
    <col min="3062" max="3062" width="9.28515625" style="19" customWidth="1"/>
    <col min="3063" max="3063" width="11" style="19" customWidth="1"/>
    <col min="3064" max="3064" width="9.85546875" style="19" customWidth="1"/>
    <col min="3065" max="3067" width="0" style="19" hidden="1" customWidth="1"/>
    <col min="3068" max="3074" width="9.140625" style="19" customWidth="1"/>
    <col min="3075" max="3312" width="9.140625" style="19"/>
    <col min="3313" max="3313" width="37.7109375" style="19" customWidth="1"/>
    <col min="3314" max="3314" width="7.5703125" style="19" customWidth="1"/>
    <col min="3315" max="3316" width="9" style="19" customWidth="1"/>
    <col min="3317" max="3317" width="6.42578125" style="19" customWidth="1"/>
    <col min="3318" max="3318" width="9.28515625" style="19" customWidth="1"/>
    <col min="3319" max="3319" width="11" style="19" customWidth="1"/>
    <col min="3320" max="3320" width="9.85546875" style="19" customWidth="1"/>
    <col min="3321" max="3323" width="0" style="19" hidden="1" customWidth="1"/>
    <col min="3324" max="3330" width="9.140625" style="19" customWidth="1"/>
    <col min="3331" max="3568" width="9.140625" style="19"/>
    <col min="3569" max="3569" width="37.7109375" style="19" customWidth="1"/>
    <col min="3570" max="3570" width="7.5703125" style="19" customWidth="1"/>
    <col min="3571" max="3572" width="9" style="19" customWidth="1"/>
    <col min="3573" max="3573" width="6.42578125" style="19" customWidth="1"/>
    <col min="3574" max="3574" width="9.28515625" style="19" customWidth="1"/>
    <col min="3575" max="3575" width="11" style="19" customWidth="1"/>
    <col min="3576" max="3576" width="9.85546875" style="19" customWidth="1"/>
    <col min="3577" max="3579" width="0" style="19" hidden="1" customWidth="1"/>
    <col min="3580" max="3586" width="9.140625" style="19" customWidth="1"/>
    <col min="3587" max="3824" width="9.140625" style="19"/>
    <col min="3825" max="3825" width="37.7109375" style="19" customWidth="1"/>
    <col min="3826" max="3826" width="7.5703125" style="19" customWidth="1"/>
    <col min="3827" max="3828" width="9" style="19" customWidth="1"/>
    <col min="3829" max="3829" width="6.42578125" style="19" customWidth="1"/>
    <col min="3830" max="3830" width="9.28515625" style="19" customWidth="1"/>
    <col min="3831" max="3831" width="11" style="19" customWidth="1"/>
    <col min="3832" max="3832" width="9.85546875" style="19" customWidth="1"/>
    <col min="3833" max="3835" width="0" style="19" hidden="1" customWidth="1"/>
    <col min="3836" max="3842" width="9.140625" style="19" customWidth="1"/>
    <col min="3843" max="4080" width="9.140625" style="19"/>
    <col min="4081" max="4081" width="37.7109375" style="19" customWidth="1"/>
    <col min="4082" max="4082" width="7.5703125" style="19" customWidth="1"/>
    <col min="4083" max="4084" width="9" style="19" customWidth="1"/>
    <col min="4085" max="4085" width="6.42578125" style="19" customWidth="1"/>
    <col min="4086" max="4086" width="9.28515625" style="19" customWidth="1"/>
    <col min="4087" max="4087" width="11" style="19" customWidth="1"/>
    <col min="4088" max="4088" width="9.85546875" style="19" customWidth="1"/>
    <col min="4089" max="4091" width="0" style="19" hidden="1" customWidth="1"/>
    <col min="4092" max="4098" width="9.140625" style="19" customWidth="1"/>
    <col min="4099" max="4336" width="9.140625" style="19"/>
    <col min="4337" max="4337" width="37.7109375" style="19" customWidth="1"/>
    <col min="4338" max="4338" width="7.5703125" style="19" customWidth="1"/>
    <col min="4339" max="4340" width="9" style="19" customWidth="1"/>
    <col min="4341" max="4341" width="6.42578125" style="19" customWidth="1"/>
    <col min="4342" max="4342" width="9.28515625" style="19" customWidth="1"/>
    <col min="4343" max="4343" width="11" style="19" customWidth="1"/>
    <col min="4344" max="4344" width="9.85546875" style="19" customWidth="1"/>
    <col min="4345" max="4347" width="0" style="19" hidden="1" customWidth="1"/>
    <col min="4348" max="4354" width="9.140625" style="19" customWidth="1"/>
    <col min="4355" max="4592" width="9.140625" style="19"/>
    <col min="4593" max="4593" width="37.7109375" style="19" customWidth="1"/>
    <col min="4594" max="4594" width="7.5703125" style="19" customWidth="1"/>
    <col min="4595" max="4596" width="9" style="19" customWidth="1"/>
    <col min="4597" max="4597" width="6.42578125" style="19" customWidth="1"/>
    <col min="4598" max="4598" width="9.28515625" style="19" customWidth="1"/>
    <col min="4599" max="4599" width="11" style="19" customWidth="1"/>
    <col min="4600" max="4600" width="9.85546875" style="19" customWidth="1"/>
    <col min="4601" max="4603" width="0" style="19" hidden="1" customWidth="1"/>
    <col min="4604" max="4610" width="9.140625" style="19" customWidth="1"/>
    <col min="4611" max="4848" width="9.140625" style="19"/>
    <col min="4849" max="4849" width="37.7109375" style="19" customWidth="1"/>
    <col min="4850" max="4850" width="7.5703125" style="19" customWidth="1"/>
    <col min="4851" max="4852" width="9" style="19" customWidth="1"/>
    <col min="4853" max="4853" width="6.42578125" style="19" customWidth="1"/>
    <col min="4854" max="4854" width="9.28515625" style="19" customWidth="1"/>
    <col min="4855" max="4855" width="11" style="19" customWidth="1"/>
    <col min="4856" max="4856" width="9.85546875" style="19" customWidth="1"/>
    <col min="4857" max="4859" width="0" style="19" hidden="1" customWidth="1"/>
    <col min="4860" max="4866" width="9.140625" style="19" customWidth="1"/>
    <col min="4867" max="5104" width="9.140625" style="19"/>
    <col min="5105" max="5105" width="37.7109375" style="19" customWidth="1"/>
    <col min="5106" max="5106" width="7.5703125" style="19" customWidth="1"/>
    <col min="5107" max="5108" width="9" style="19" customWidth="1"/>
    <col min="5109" max="5109" width="6.42578125" style="19" customWidth="1"/>
    <col min="5110" max="5110" width="9.28515625" style="19" customWidth="1"/>
    <col min="5111" max="5111" width="11" style="19" customWidth="1"/>
    <col min="5112" max="5112" width="9.85546875" style="19" customWidth="1"/>
    <col min="5113" max="5115" width="0" style="19" hidden="1" customWidth="1"/>
    <col min="5116" max="5122" width="9.140625" style="19" customWidth="1"/>
    <col min="5123" max="5360" width="9.140625" style="19"/>
    <col min="5361" max="5361" width="37.7109375" style="19" customWidth="1"/>
    <col min="5362" max="5362" width="7.5703125" style="19" customWidth="1"/>
    <col min="5363" max="5364" width="9" style="19" customWidth="1"/>
    <col min="5365" max="5365" width="6.42578125" style="19" customWidth="1"/>
    <col min="5366" max="5366" width="9.28515625" style="19" customWidth="1"/>
    <col min="5367" max="5367" width="11" style="19" customWidth="1"/>
    <col min="5368" max="5368" width="9.85546875" style="19" customWidth="1"/>
    <col min="5369" max="5371" width="0" style="19" hidden="1" customWidth="1"/>
    <col min="5372" max="5378" width="9.140625" style="19" customWidth="1"/>
    <col min="5379" max="5616" width="9.140625" style="19"/>
    <col min="5617" max="5617" width="37.7109375" style="19" customWidth="1"/>
    <col min="5618" max="5618" width="7.5703125" style="19" customWidth="1"/>
    <col min="5619" max="5620" width="9" style="19" customWidth="1"/>
    <col min="5621" max="5621" width="6.42578125" style="19" customWidth="1"/>
    <col min="5622" max="5622" width="9.28515625" style="19" customWidth="1"/>
    <col min="5623" max="5623" width="11" style="19" customWidth="1"/>
    <col min="5624" max="5624" width="9.85546875" style="19" customWidth="1"/>
    <col min="5625" max="5627" width="0" style="19" hidden="1" customWidth="1"/>
    <col min="5628" max="5634" width="9.140625" style="19" customWidth="1"/>
    <col min="5635" max="5872" width="9.140625" style="19"/>
    <col min="5873" max="5873" width="37.7109375" style="19" customWidth="1"/>
    <col min="5874" max="5874" width="7.5703125" style="19" customWidth="1"/>
    <col min="5875" max="5876" width="9" style="19" customWidth="1"/>
    <col min="5877" max="5877" width="6.42578125" style="19" customWidth="1"/>
    <col min="5878" max="5878" width="9.28515625" style="19" customWidth="1"/>
    <col min="5879" max="5879" width="11" style="19" customWidth="1"/>
    <col min="5880" max="5880" width="9.85546875" style="19" customWidth="1"/>
    <col min="5881" max="5883" width="0" style="19" hidden="1" customWidth="1"/>
    <col min="5884" max="5890" width="9.140625" style="19" customWidth="1"/>
    <col min="5891" max="6128" width="9.140625" style="19"/>
    <col min="6129" max="6129" width="37.7109375" style="19" customWidth="1"/>
    <col min="6130" max="6130" width="7.5703125" style="19" customWidth="1"/>
    <col min="6131" max="6132" width="9" style="19" customWidth="1"/>
    <col min="6133" max="6133" width="6.42578125" style="19" customWidth="1"/>
    <col min="6134" max="6134" width="9.28515625" style="19" customWidth="1"/>
    <col min="6135" max="6135" width="11" style="19" customWidth="1"/>
    <col min="6136" max="6136" width="9.85546875" style="19" customWidth="1"/>
    <col min="6137" max="6139" width="0" style="19" hidden="1" customWidth="1"/>
    <col min="6140" max="6146" width="9.140625" style="19" customWidth="1"/>
    <col min="6147" max="6384" width="9.140625" style="19"/>
    <col min="6385" max="6385" width="37.7109375" style="19" customWidth="1"/>
    <col min="6386" max="6386" width="7.5703125" style="19" customWidth="1"/>
    <col min="6387" max="6388" width="9" style="19" customWidth="1"/>
    <col min="6389" max="6389" width="6.42578125" style="19" customWidth="1"/>
    <col min="6390" max="6390" width="9.28515625" style="19" customWidth="1"/>
    <col min="6391" max="6391" width="11" style="19" customWidth="1"/>
    <col min="6392" max="6392" width="9.85546875" style="19" customWidth="1"/>
    <col min="6393" max="6395" width="0" style="19" hidden="1" customWidth="1"/>
    <col min="6396" max="6402" width="9.140625" style="19" customWidth="1"/>
    <col min="6403" max="6640" width="9.140625" style="19"/>
    <col min="6641" max="6641" width="37.7109375" style="19" customWidth="1"/>
    <col min="6642" max="6642" width="7.5703125" style="19" customWidth="1"/>
    <col min="6643" max="6644" width="9" style="19" customWidth="1"/>
    <col min="6645" max="6645" width="6.42578125" style="19" customWidth="1"/>
    <col min="6646" max="6646" width="9.28515625" style="19" customWidth="1"/>
    <col min="6647" max="6647" width="11" style="19" customWidth="1"/>
    <col min="6648" max="6648" width="9.85546875" style="19" customWidth="1"/>
    <col min="6649" max="6651" width="0" style="19" hidden="1" customWidth="1"/>
    <col min="6652" max="6658" width="9.140625" style="19" customWidth="1"/>
    <col min="6659" max="6896" width="9.140625" style="19"/>
    <col min="6897" max="6897" width="37.7109375" style="19" customWidth="1"/>
    <col min="6898" max="6898" width="7.5703125" style="19" customWidth="1"/>
    <col min="6899" max="6900" width="9" style="19" customWidth="1"/>
    <col min="6901" max="6901" width="6.42578125" style="19" customWidth="1"/>
    <col min="6902" max="6902" width="9.28515625" style="19" customWidth="1"/>
    <col min="6903" max="6903" width="11" style="19" customWidth="1"/>
    <col min="6904" max="6904" width="9.85546875" style="19" customWidth="1"/>
    <col min="6905" max="6907" width="0" style="19" hidden="1" customWidth="1"/>
    <col min="6908" max="6914" width="9.140625" style="19" customWidth="1"/>
    <col min="6915" max="7152" width="9.140625" style="19"/>
    <col min="7153" max="7153" width="37.7109375" style="19" customWidth="1"/>
    <col min="7154" max="7154" width="7.5703125" style="19" customWidth="1"/>
    <col min="7155" max="7156" width="9" style="19" customWidth="1"/>
    <col min="7157" max="7157" width="6.42578125" style="19" customWidth="1"/>
    <col min="7158" max="7158" width="9.28515625" style="19" customWidth="1"/>
    <col min="7159" max="7159" width="11" style="19" customWidth="1"/>
    <col min="7160" max="7160" width="9.85546875" style="19" customWidth="1"/>
    <col min="7161" max="7163" width="0" style="19" hidden="1" customWidth="1"/>
    <col min="7164" max="7170" width="9.140625" style="19" customWidth="1"/>
    <col min="7171" max="7408" width="9.140625" style="19"/>
    <col min="7409" max="7409" width="37.7109375" style="19" customWidth="1"/>
    <col min="7410" max="7410" width="7.5703125" style="19" customWidth="1"/>
    <col min="7411" max="7412" width="9" style="19" customWidth="1"/>
    <col min="7413" max="7413" width="6.42578125" style="19" customWidth="1"/>
    <col min="7414" max="7414" width="9.28515625" style="19" customWidth="1"/>
    <col min="7415" max="7415" width="11" style="19" customWidth="1"/>
    <col min="7416" max="7416" width="9.85546875" style="19" customWidth="1"/>
    <col min="7417" max="7419" width="0" style="19" hidden="1" customWidth="1"/>
    <col min="7420" max="7426" width="9.140625" style="19" customWidth="1"/>
    <col min="7427" max="7664" width="9.140625" style="19"/>
    <col min="7665" max="7665" width="37.7109375" style="19" customWidth="1"/>
    <col min="7666" max="7666" width="7.5703125" style="19" customWidth="1"/>
    <col min="7667" max="7668" width="9" style="19" customWidth="1"/>
    <col min="7669" max="7669" width="6.42578125" style="19" customWidth="1"/>
    <col min="7670" max="7670" width="9.28515625" style="19" customWidth="1"/>
    <col min="7671" max="7671" width="11" style="19" customWidth="1"/>
    <col min="7672" max="7672" width="9.85546875" style="19" customWidth="1"/>
    <col min="7673" max="7675" width="0" style="19" hidden="1" customWidth="1"/>
    <col min="7676" max="7682" width="9.140625" style="19" customWidth="1"/>
    <col min="7683" max="7920" width="9.140625" style="19"/>
    <col min="7921" max="7921" width="37.7109375" style="19" customWidth="1"/>
    <col min="7922" max="7922" width="7.5703125" style="19" customWidth="1"/>
    <col min="7923" max="7924" width="9" style="19" customWidth="1"/>
    <col min="7925" max="7925" width="6.42578125" style="19" customWidth="1"/>
    <col min="7926" max="7926" width="9.28515625" style="19" customWidth="1"/>
    <col min="7927" max="7927" width="11" style="19" customWidth="1"/>
    <col min="7928" max="7928" width="9.85546875" style="19" customWidth="1"/>
    <col min="7929" max="7931" width="0" style="19" hidden="1" customWidth="1"/>
    <col min="7932" max="7938" width="9.140625" style="19" customWidth="1"/>
    <col min="7939" max="8176" width="9.140625" style="19"/>
    <col min="8177" max="8177" width="37.7109375" style="19" customWidth="1"/>
    <col min="8178" max="8178" width="7.5703125" style="19" customWidth="1"/>
    <col min="8179" max="8180" width="9" style="19" customWidth="1"/>
    <col min="8181" max="8181" width="6.42578125" style="19" customWidth="1"/>
    <col min="8182" max="8182" width="9.28515625" style="19" customWidth="1"/>
    <col min="8183" max="8183" width="11" style="19" customWidth="1"/>
    <col min="8184" max="8184" width="9.85546875" style="19" customWidth="1"/>
    <col min="8185" max="8187" width="0" style="19" hidden="1" customWidth="1"/>
    <col min="8188" max="8194" width="9.140625" style="19" customWidth="1"/>
    <col min="8195" max="8432" width="9.140625" style="19"/>
    <col min="8433" max="8433" width="37.7109375" style="19" customWidth="1"/>
    <col min="8434" max="8434" width="7.5703125" style="19" customWidth="1"/>
    <col min="8435" max="8436" width="9" style="19" customWidth="1"/>
    <col min="8437" max="8437" width="6.42578125" style="19" customWidth="1"/>
    <col min="8438" max="8438" width="9.28515625" style="19" customWidth="1"/>
    <col min="8439" max="8439" width="11" style="19" customWidth="1"/>
    <col min="8440" max="8440" width="9.85546875" style="19" customWidth="1"/>
    <col min="8441" max="8443" width="0" style="19" hidden="1" customWidth="1"/>
    <col min="8444" max="8450" width="9.140625" style="19" customWidth="1"/>
    <col min="8451" max="8688" width="9.140625" style="19"/>
    <col min="8689" max="8689" width="37.7109375" style="19" customWidth="1"/>
    <col min="8690" max="8690" width="7.5703125" style="19" customWidth="1"/>
    <col min="8691" max="8692" width="9" style="19" customWidth="1"/>
    <col min="8693" max="8693" width="6.42578125" style="19" customWidth="1"/>
    <col min="8694" max="8694" width="9.28515625" style="19" customWidth="1"/>
    <col min="8695" max="8695" width="11" style="19" customWidth="1"/>
    <col min="8696" max="8696" width="9.85546875" style="19" customWidth="1"/>
    <col min="8697" max="8699" width="0" style="19" hidden="1" customWidth="1"/>
    <col min="8700" max="8706" width="9.140625" style="19" customWidth="1"/>
    <col min="8707" max="8944" width="9.140625" style="19"/>
    <col min="8945" max="8945" width="37.7109375" style="19" customWidth="1"/>
    <col min="8946" max="8946" width="7.5703125" style="19" customWidth="1"/>
    <col min="8947" max="8948" width="9" style="19" customWidth="1"/>
    <col min="8949" max="8949" width="6.42578125" style="19" customWidth="1"/>
    <col min="8950" max="8950" width="9.28515625" style="19" customWidth="1"/>
    <col min="8951" max="8951" width="11" style="19" customWidth="1"/>
    <col min="8952" max="8952" width="9.85546875" style="19" customWidth="1"/>
    <col min="8953" max="8955" width="0" style="19" hidden="1" customWidth="1"/>
    <col min="8956" max="8962" width="9.140625" style="19" customWidth="1"/>
    <col min="8963" max="9200" width="9.140625" style="19"/>
    <col min="9201" max="9201" width="37.7109375" style="19" customWidth="1"/>
    <col min="9202" max="9202" width="7.5703125" style="19" customWidth="1"/>
    <col min="9203" max="9204" width="9" style="19" customWidth="1"/>
    <col min="9205" max="9205" width="6.42578125" style="19" customWidth="1"/>
    <col min="9206" max="9206" width="9.28515625" style="19" customWidth="1"/>
    <col min="9207" max="9207" width="11" style="19" customWidth="1"/>
    <col min="9208" max="9208" width="9.85546875" style="19" customWidth="1"/>
    <col min="9209" max="9211" width="0" style="19" hidden="1" customWidth="1"/>
    <col min="9212" max="9218" width="9.140625" style="19" customWidth="1"/>
    <col min="9219" max="9456" width="9.140625" style="19"/>
    <col min="9457" max="9457" width="37.7109375" style="19" customWidth="1"/>
    <col min="9458" max="9458" width="7.5703125" style="19" customWidth="1"/>
    <col min="9459" max="9460" width="9" style="19" customWidth="1"/>
    <col min="9461" max="9461" width="6.42578125" style="19" customWidth="1"/>
    <col min="9462" max="9462" width="9.28515625" style="19" customWidth="1"/>
    <col min="9463" max="9463" width="11" style="19" customWidth="1"/>
    <col min="9464" max="9464" width="9.85546875" style="19" customWidth="1"/>
    <col min="9465" max="9467" width="0" style="19" hidden="1" customWidth="1"/>
    <col min="9468" max="9474" width="9.140625" style="19" customWidth="1"/>
    <col min="9475" max="9712" width="9.140625" style="19"/>
    <col min="9713" max="9713" width="37.7109375" style="19" customWidth="1"/>
    <col min="9714" max="9714" width="7.5703125" style="19" customWidth="1"/>
    <col min="9715" max="9716" width="9" style="19" customWidth="1"/>
    <col min="9717" max="9717" width="6.42578125" style="19" customWidth="1"/>
    <col min="9718" max="9718" width="9.28515625" style="19" customWidth="1"/>
    <col min="9719" max="9719" width="11" style="19" customWidth="1"/>
    <col min="9720" max="9720" width="9.85546875" style="19" customWidth="1"/>
    <col min="9721" max="9723" width="0" style="19" hidden="1" customWidth="1"/>
    <col min="9724" max="9730" width="9.140625" style="19" customWidth="1"/>
    <col min="9731" max="9968" width="9.140625" style="19"/>
    <col min="9969" max="9969" width="37.7109375" style="19" customWidth="1"/>
    <col min="9970" max="9970" width="7.5703125" style="19" customWidth="1"/>
    <col min="9971" max="9972" width="9" style="19" customWidth="1"/>
    <col min="9973" max="9973" width="6.42578125" style="19" customWidth="1"/>
    <col min="9974" max="9974" width="9.28515625" style="19" customWidth="1"/>
    <col min="9975" max="9975" width="11" style="19" customWidth="1"/>
    <col min="9976" max="9976" width="9.85546875" style="19" customWidth="1"/>
    <col min="9977" max="9979" width="0" style="19" hidden="1" customWidth="1"/>
    <col min="9980" max="9986" width="9.140625" style="19" customWidth="1"/>
    <col min="9987" max="10224" width="9.140625" style="19"/>
    <col min="10225" max="10225" width="37.7109375" style="19" customWidth="1"/>
    <col min="10226" max="10226" width="7.5703125" style="19" customWidth="1"/>
    <col min="10227" max="10228" width="9" style="19" customWidth="1"/>
    <col min="10229" max="10229" width="6.42578125" style="19" customWidth="1"/>
    <col min="10230" max="10230" width="9.28515625" style="19" customWidth="1"/>
    <col min="10231" max="10231" width="11" style="19" customWidth="1"/>
    <col min="10232" max="10232" width="9.85546875" style="19" customWidth="1"/>
    <col min="10233" max="10235" width="0" style="19" hidden="1" customWidth="1"/>
    <col min="10236" max="10242" width="9.140625" style="19" customWidth="1"/>
    <col min="10243" max="10480" width="9.140625" style="19"/>
    <col min="10481" max="10481" width="37.7109375" style="19" customWidth="1"/>
    <col min="10482" max="10482" width="7.5703125" style="19" customWidth="1"/>
    <col min="10483" max="10484" width="9" style="19" customWidth="1"/>
    <col min="10485" max="10485" width="6.42578125" style="19" customWidth="1"/>
    <col min="10486" max="10486" width="9.28515625" style="19" customWidth="1"/>
    <col min="10487" max="10487" width="11" style="19" customWidth="1"/>
    <col min="10488" max="10488" width="9.85546875" style="19" customWidth="1"/>
    <col min="10489" max="10491" width="0" style="19" hidden="1" customWidth="1"/>
    <col min="10492" max="10498" width="9.140625" style="19" customWidth="1"/>
    <col min="10499" max="10736" width="9.140625" style="19"/>
    <col min="10737" max="10737" width="37.7109375" style="19" customWidth="1"/>
    <col min="10738" max="10738" width="7.5703125" style="19" customWidth="1"/>
    <col min="10739" max="10740" width="9" style="19" customWidth="1"/>
    <col min="10741" max="10741" width="6.42578125" style="19" customWidth="1"/>
    <col min="10742" max="10742" width="9.28515625" style="19" customWidth="1"/>
    <col min="10743" max="10743" width="11" style="19" customWidth="1"/>
    <col min="10744" max="10744" width="9.85546875" style="19" customWidth="1"/>
    <col min="10745" max="10747" width="0" style="19" hidden="1" customWidth="1"/>
    <col min="10748" max="10754" width="9.140625" style="19" customWidth="1"/>
    <col min="10755" max="10992" width="9.140625" style="19"/>
    <col min="10993" max="10993" width="37.7109375" style="19" customWidth="1"/>
    <col min="10994" max="10994" width="7.5703125" style="19" customWidth="1"/>
    <col min="10995" max="10996" width="9" style="19" customWidth="1"/>
    <col min="10997" max="10997" width="6.42578125" style="19" customWidth="1"/>
    <col min="10998" max="10998" width="9.28515625" style="19" customWidth="1"/>
    <col min="10999" max="10999" width="11" style="19" customWidth="1"/>
    <col min="11000" max="11000" width="9.85546875" style="19" customWidth="1"/>
    <col min="11001" max="11003" width="0" style="19" hidden="1" customWidth="1"/>
    <col min="11004" max="11010" width="9.140625" style="19" customWidth="1"/>
    <col min="11011" max="11248" width="9.140625" style="19"/>
    <col min="11249" max="11249" width="37.7109375" style="19" customWidth="1"/>
    <col min="11250" max="11250" width="7.5703125" style="19" customWidth="1"/>
    <col min="11251" max="11252" width="9" style="19" customWidth="1"/>
    <col min="11253" max="11253" width="6.42578125" style="19" customWidth="1"/>
    <col min="11254" max="11254" width="9.28515625" style="19" customWidth="1"/>
    <col min="11255" max="11255" width="11" style="19" customWidth="1"/>
    <col min="11256" max="11256" width="9.85546875" style="19" customWidth="1"/>
    <col min="11257" max="11259" width="0" style="19" hidden="1" customWidth="1"/>
    <col min="11260" max="11266" width="9.140625" style="19" customWidth="1"/>
    <col min="11267" max="11504" width="9.140625" style="19"/>
    <col min="11505" max="11505" width="37.7109375" style="19" customWidth="1"/>
    <col min="11506" max="11506" width="7.5703125" style="19" customWidth="1"/>
    <col min="11507" max="11508" width="9" style="19" customWidth="1"/>
    <col min="11509" max="11509" width="6.42578125" style="19" customWidth="1"/>
    <col min="11510" max="11510" width="9.28515625" style="19" customWidth="1"/>
    <col min="11511" max="11511" width="11" style="19" customWidth="1"/>
    <col min="11512" max="11512" width="9.85546875" style="19" customWidth="1"/>
    <col min="11513" max="11515" width="0" style="19" hidden="1" customWidth="1"/>
    <col min="11516" max="11522" width="9.140625" style="19" customWidth="1"/>
    <col min="11523" max="11760" width="9.140625" style="19"/>
    <col min="11761" max="11761" width="37.7109375" style="19" customWidth="1"/>
    <col min="11762" max="11762" width="7.5703125" style="19" customWidth="1"/>
    <col min="11763" max="11764" width="9" style="19" customWidth="1"/>
    <col min="11765" max="11765" width="6.42578125" style="19" customWidth="1"/>
    <col min="11766" max="11766" width="9.28515625" style="19" customWidth="1"/>
    <col min="11767" max="11767" width="11" style="19" customWidth="1"/>
    <col min="11768" max="11768" width="9.85546875" style="19" customWidth="1"/>
    <col min="11769" max="11771" width="0" style="19" hidden="1" customWidth="1"/>
    <col min="11772" max="11778" width="9.140625" style="19" customWidth="1"/>
    <col min="11779" max="12016" width="9.140625" style="19"/>
    <col min="12017" max="12017" width="37.7109375" style="19" customWidth="1"/>
    <col min="12018" max="12018" width="7.5703125" style="19" customWidth="1"/>
    <col min="12019" max="12020" width="9" style="19" customWidth="1"/>
    <col min="12021" max="12021" width="6.42578125" style="19" customWidth="1"/>
    <col min="12022" max="12022" width="9.28515625" style="19" customWidth="1"/>
    <col min="12023" max="12023" width="11" style="19" customWidth="1"/>
    <col min="12024" max="12024" width="9.85546875" style="19" customWidth="1"/>
    <col min="12025" max="12027" width="0" style="19" hidden="1" customWidth="1"/>
    <col min="12028" max="12034" width="9.140625" style="19" customWidth="1"/>
    <col min="12035" max="12272" width="9.140625" style="19"/>
    <col min="12273" max="12273" width="37.7109375" style="19" customWidth="1"/>
    <col min="12274" max="12274" width="7.5703125" style="19" customWidth="1"/>
    <col min="12275" max="12276" width="9" style="19" customWidth="1"/>
    <col min="12277" max="12277" width="6.42578125" style="19" customWidth="1"/>
    <col min="12278" max="12278" width="9.28515625" style="19" customWidth="1"/>
    <col min="12279" max="12279" width="11" style="19" customWidth="1"/>
    <col min="12280" max="12280" width="9.85546875" style="19" customWidth="1"/>
    <col min="12281" max="12283" width="0" style="19" hidden="1" customWidth="1"/>
    <col min="12284" max="12290" width="9.140625" style="19" customWidth="1"/>
    <col min="12291" max="12528" width="9.140625" style="19"/>
    <col min="12529" max="12529" width="37.7109375" style="19" customWidth="1"/>
    <col min="12530" max="12530" width="7.5703125" style="19" customWidth="1"/>
    <col min="12531" max="12532" width="9" style="19" customWidth="1"/>
    <col min="12533" max="12533" width="6.42578125" style="19" customWidth="1"/>
    <col min="12534" max="12534" width="9.28515625" style="19" customWidth="1"/>
    <col min="12535" max="12535" width="11" style="19" customWidth="1"/>
    <col min="12536" max="12536" width="9.85546875" style="19" customWidth="1"/>
    <col min="12537" max="12539" width="0" style="19" hidden="1" customWidth="1"/>
    <col min="12540" max="12546" width="9.140625" style="19" customWidth="1"/>
    <col min="12547" max="12784" width="9.140625" style="19"/>
    <col min="12785" max="12785" width="37.7109375" style="19" customWidth="1"/>
    <col min="12786" max="12786" width="7.5703125" style="19" customWidth="1"/>
    <col min="12787" max="12788" width="9" style="19" customWidth="1"/>
    <col min="12789" max="12789" width="6.42578125" style="19" customWidth="1"/>
    <col min="12790" max="12790" width="9.28515625" style="19" customWidth="1"/>
    <col min="12791" max="12791" width="11" style="19" customWidth="1"/>
    <col min="12792" max="12792" width="9.85546875" style="19" customWidth="1"/>
    <col min="12793" max="12795" width="0" style="19" hidden="1" customWidth="1"/>
    <col min="12796" max="12802" width="9.140625" style="19" customWidth="1"/>
    <col min="12803" max="13040" width="9.140625" style="19"/>
    <col min="13041" max="13041" width="37.7109375" style="19" customWidth="1"/>
    <col min="13042" max="13042" width="7.5703125" style="19" customWidth="1"/>
    <col min="13043" max="13044" width="9" style="19" customWidth="1"/>
    <col min="13045" max="13045" width="6.42578125" style="19" customWidth="1"/>
    <col min="13046" max="13046" width="9.28515625" style="19" customWidth="1"/>
    <col min="13047" max="13047" width="11" style="19" customWidth="1"/>
    <col min="13048" max="13048" width="9.85546875" style="19" customWidth="1"/>
    <col min="13049" max="13051" width="0" style="19" hidden="1" customWidth="1"/>
    <col min="13052" max="13058" width="9.140625" style="19" customWidth="1"/>
    <col min="13059" max="13296" width="9.140625" style="19"/>
    <col min="13297" max="13297" width="37.7109375" style="19" customWidth="1"/>
    <col min="13298" max="13298" width="7.5703125" style="19" customWidth="1"/>
    <col min="13299" max="13300" width="9" style="19" customWidth="1"/>
    <col min="13301" max="13301" width="6.42578125" style="19" customWidth="1"/>
    <col min="13302" max="13302" width="9.28515625" style="19" customWidth="1"/>
    <col min="13303" max="13303" width="11" style="19" customWidth="1"/>
    <col min="13304" max="13304" width="9.85546875" style="19" customWidth="1"/>
    <col min="13305" max="13307" width="0" style="19" hidden="1" customWidth="1"/>
    <col min="13308" max="13314" width="9.140625" style="19" customWidth="1"/>
    <col min="13315" max="13552" width="9.140625" style="19"/>
    <col min="13553" max="13553" width="37.7109375" style="19" customWidth="1"/>
    <col min="13554" max="13554" width="7.5703125" style="19" customWidth="1"/>
    <col min="13555" max="13556" width="9" style="19" customWidth="1"/>
    <col min="13557" max="13557" width="6.42578125" style="19" customWidth="1"/>
    <col min="13558" max="13558" width="9.28515625" style="19" customWidth="1"/>
    <col min="13559" max="13559" width="11" style="19" customWidth="1"/>
    <col min="13560" max="13560" width="9.85546875" style="19" customWidth="1"/>
    <col min="13561" max="13563" width="0" style="19" hidden="1" customWidth="1"/>
    <col min="13564" max="13570" width="9.140625" style="19" customWidth="1"/>
    <col min="13571" max="13808" width="9.140625" style="19"/>
    <col min="13809" max="13809" width="37.7109375" style="19" customWidth="1"/>
    <col min="13810" max="13810" width="7.5703125" style="19" customWidth="1"/>
    <col min="13811" max="13812" width="9" style="19" customWidth="1"/>
    <col min="13813" max="13813" width="6.42578125" style="19" customWidth="1"/>
    <col min="13814" max="13814" width="9.28515625" style="19" customWidth="1"/>
    <col min="13815" max="13815" width="11" style="19" customWidth="1"/>
    <col min="13816" max="13816" width="9.85546875" style="19" customWidth="1"/>
    <col min="13817" max="13819" width="0" style="19" hidden="1" customWidth="1"/>
    <col min="13820" max="13826" width="9.140625" style="19" customWidth="1"/>
    <col min="13827" max="14064" width="9.140625" style="19"/>
    <col min="14065" max="14065" width="37.7109375" style="19" customWidth="1"/>
    <col min="14066" max="14066" width="7.5703125" style="19" customWidth="1"/>
    <col min="14067" max="14068" width="9" style="19" customWidth="1"/>
    <col min="14069" max="14069" width="6.42578125" style="19" customWidth="1"/>
    <col min="14070" max="14070" width="9.28515625" style="19" customWidth="1"/>
    <col min="14071" max="14071" width="11" style="19" customWidth="1"/>
    <col min="14072" max="14072" width="9.85546875" style="19" customWidth="1"/>
    <col min="14073" max="14075" width="0" style="19" hidden="1" customWidth="1"/>
    <col min="14076" max="14082" width="9.140625" style="19" customWidth="1"/>
    <col min="14083" max="14320" width="9.140625" style="19"/>
    <col min="14321" max="14321" width="37.7109375" style="19" customWidth="1"/>
    <col min="14322" max="14322" width="7.5703125" style="19" customWidth="1"/>
    <col min="14323" max="14324" width="9" style="19" customWidth="1"/>
    <col min="14325" max="14325" width="6.42578125" style="19" customWidth="1"/>
    <col min="14326" max="14326" width="9.28515625" style="19" customWidth="1"/>
    <col min="14327" max="14327" width="11" style="19" customWidth="1"/>
    <col min="14328" max="14328" width="9.85546875" style="19" customWidth="1"/>
    <col min="14329" max="14331" width="0" style="19" hidden="1" customWidth="1"/>
    <col min="14332" max="14338" width="9.140625" style="19" customWidth="1"/>
    <col min="14339" max="14576" width="9.140625" style="19"/>
    <col min="14577" max="14577" width="37.7109375" style="19" customWidth="1"/>
    <col min="14578" max="14578" width="7.5703125" style="19" customWidth="1"/>
    <col min="14579" max="14580" width="9" style="19" customWidth="1"/>
    <col min="14581" max="14581" width="6.42578125" style="19" customWidth="1"/>
    <col min="14582" max="14582" width="9.28515625" style="19" customWidth="1"/>
    <col min="14583" max="14583" width="11" style="19" customWidth="1"/>
    <col min="14584" max="14584" width="9.85546875" style="19" customWidth="1"/>
    <col min="14585" max="14587" width="0" style="19" hidden="1" customWidth="1"/>
    <col min="14588" max="14594" width="9.140625" style="19" customWidth="1"/>
    <col min="14595" max="14832" width="9.140625" style="19"/>
    <col min="14833" max="14833" width="37.7109375" style="19" customWidth="1"/>
    <col min="14834" max="14834" width="7.5703125" style="19" customWidth="1"/>
    <col min="14835" max="14836" width="9" style="19" customWidth="1"/>
    <col min="14837" max="14837" width="6.42578125" style="19" customWidth="1"/>
    <col min="14838" max="14838" width="9.28515625" style="19" customWidth="1"/>
    <col min="14839" max="14839" width="11" style="19" customWidth="1"/>
    <col min="14840" max="14840" width="9.85546875" style="19" customWidth="1"/>
    <col min="14841" max="14843" width="0" style="19" hidden="1" customWidth="1"/>
    <col min="14844" max="14850" width="9.140625" style="19" customWidth="1"/>
    <col min="14851" max="15088" width="9.140625" style="19"/>
    <col min="15089" max="15089" width="37.7109375" style="19" customWidth="1"/>
    <col min="15090" max="15090" width="7.5703125" style="19" customWidth="1"/>
    <col min="15091" max="15092" width="9" style="19" customWidth="1"/>
    <col min="15093" max="15093" width="6.42578125" style="19" customWidth="1"/>
    <col min="15094" max="15094" width="9.28515625" style="19" customWidth="1"/>
    <col min="15095" max="15095" width="11" style="19" customWidth="1"/>
    <col min="15096" max="15096" width="9.85546875" style="19" customWidth="1"/>
    <col min="15097" max="15099" width="0" style="19" hidden="1" customWidth="1"/>
    <col min="15100" max="15106" width="9.140625" style="19" customWidth="1"/>
    <col min="15107" max="15344" width="9.140625" style="19"/>
    <col min="15345" max="15345" width="37.7109375" style="19" customWidth="1"/>
    <col min="15346" max="15346" width="7.5703125" style="19" customWidth="1"/>
    <col min="15347" max="15348" width="9" style="19" customWidth="1"/>
    <col min="15349" max="15349" width="6.42578125" style="19" customWidth="1"/>
    <col min="15350" max="15350" width="9.28515625" style="19" customWidth="1"/>
    <col min="15351" max="15351" width="11" style="19" customWidth="1"/>
    <col min="15352" max="15352" width="9.85546875" style="19" customWidth="1"/>
    <col min="15353" max="15355" width="0" style="19" hidden="1" customWidth="1"/>
    <col min="15356" max="15362" width="9.140625" style="19" customWidth="1"/>
    <col min="15363" max="15600" width="9.140625" style="19"/>
    <col min="15601" max="15601" width="37.7109375" style="19" customWidth="1"/>
    <col min="15602" max="15602" width="7.5703125" style="19" customWidth="1"/>
    <col min="15603" max="15604" width="9" style="19" customWidth="1"/>
    <col min="15605" max="15605" width="6.42578125" style="19" customWidth="1"/>
    <col min="15606" max="15606" width="9.28515625" style="19" customWidth="1"/>
    <col min="15607" max="15607" width="11" style="19" customWidth="1"/>
    <col min="15608" max="15608" width="9.85546875" style="19" customWidth="1"/>
    <col min="15609" max="15611" width="0" style="19" hidden="1" customWidth="1"/>
    <col min="15612" max="15618" width="9.140625" style="19" customWidth="1"/>
    <col min="15619" max="15856" width="9.140625" style="19"/>
    <col min="15857" max="15857" width="37.7109375" style="19" customWidth="1"/>
    <col min="15858" max="15858" width="7.5703125" style="19" customWidth="1"/>
    <col min="15859" max="15860" width="9" style="19" customWidth="1"/>
    <col min="15861" max="15861" width="6.42578125" style="19" customWidth="1"/>
    <col min="15862" max="15862" width="9.28515625" style="19" customWidth="1"/>
    <col min="15863" max="15863" width="11" style="19" customWidth="1"/>
    <col min="15864" max="15864" width="9.85546875" style="19" customWidth="1"/>
    <col min="15865" max="15867" width="0" style="19" hidden="1" customWidth="1"/>
    <col min="15868" max="15874" width="9.140625" style="19" customWidth="1"/>
    <col min="15875" max="16112" width="9.140625" style="19"/>
    <col min="16113" max="16113" width="37.7109375" style="19" customWidth="1"/>
    <col min="16114" max="16114" width="7.5703125" style="19" customWidth="1"/>
    <col min="16115" max="16116" width="9" style="19" customWidth="1"/>
    <col min="16117" max="16117" width="6.42578125" style="19" customWidth="1"/>
    <col min="16118" max="16118" width="9.28515625" style="19" customWidth="1"/>
    <col min="16119" max="16119" width="11" style="19" customWidth="1"/>
    <col min="16120" max="16120" width="9.85546875" style="19" customWidth="1"/>
    <col min="16121" max="16123" width="0" style="19" hidden="1" customWidth="1"/>
    <col min="16124" max="16130" width="9.140625" style="19" customWidth="1"/>
    <col min="16131" max="16384" width="9.140625" style="19"/>
  </cols>
  <sheetData>
    <row r="1" spans="1:5" x14ac:dyDescent="0.2">
      <c r="B1" s="108" t="s">
        <v>340</v>
      </c>
    </row>
    <row r="2" spans="1:5" x14ac:dyDescent="0.2">
      <c r="B2" s="19" t="s">
        <v>314</v>
      </c>
    </row>
    <row r="3" spans="1:5" x14ac:dyDescent="0.2">
      <c r="B3" s="114" t="s">
        <v>315</v>
      </c>
      <c r="C3" s="114"/>
      <c r="D3" s="114"/>
      <c r="E3" s="114"/>
    </row>
    <row r="4" spans="1:5" x14ac:dyDescent="0.2">
      <c r="B4" s="108" t="s">
        <v>339</v>
      </c>
    </row>
    <row r="6" spans="1:5" x14ac:dyDescent="0.2">
      <c r="C6" s="19" t="s">
        <v>299</v>
      </c>
    </row>
    <row r="7" spans="1:5" x14ac:dyDescent="0.2">
      <c r="C7" s="19" t="s">
        <v>297</v>
      </c>
    </row>
    <row r="8" spans="1:5" x14ac:dyDescent="0.2">
      <c r="C8" s="19" t="s">
        <v>298</v>
      </c>
    </row>
    <row r="9" spans="1:5" x14ac:dyDescent="0.2">
      <c r="C9" s="19" t="s">
        <v>311</v>
      </c>
    </row>
    <row r="10" spans="1:5" x14ac:dyDescent="0.2">
      <c r="C10" s="20"/>
    </row>
    <row r="11" spans="1:5" ht="30.75" customHeight="1" x14ac:dyDescent="0.2">
      <c r="A11" s="119" t="s">
        <v>288</v>
      </c>
      <c r="B11" s="119"/>
      <c r="C11" s="119"/>
    </row>
    <row r="12" spans="1:5" x14ac:dyDescent="0.2">
      <c r="B12" s="21"/>
    </row>
    <row r="13" spans="1:5" x14ac:dyDescent="0.2">
      <c r="C13" s="22" t="s">
        <v>96</v>
      </c>
    </row>
    <row r="14" spans="1:5" ht="30" customHeight="1" x14ac:dyDescent="0.2">
      <c r="A14" s="24" t="s">
        <v>208</v>
      </c>
      <c r="B14" s="24" t="s">
        <v>209</v>
      </c>
      <c r="C14" s="24" t="s">
        <v>253</v>
      </c>
    </row>
    <row r="15" spans="1:5" x14ac:dyDescent="0.2">
      <c r="A15" s="23">
        <v>1</v>
      </c>
      <c r="B15" s="23">
        <v>2</v>
      </c>
      <c r="C15" s="23">
        <v>3</v>
      </c>
    </row>
    <row r="16" spans="1:5" ht="36" x14ac:dyDescent="0.2">
      <c r="A16" s="18"/>
      <c r="B16" s="48" t="s">
        <v>102</v>
      </c>
      <c r="C16" s="26"/>
    </row>
    <row r="17" spans="1:3" x14ac:dyDescent="0.2">
      <c r="A17" s="20"/>
      <c r="B17" s="38" t="s">
        <v>4</v>
      </c>
      <c r="C17" s="26">
        <f>C18+C23+C25+C28+C32+C36+C39+C41+C44</f>
        <v>130944085.21999998</v>
      </c>
    </row>
    <row r="18" spans="1:3" x14ac:dyDescent="0.2">
      <c r="A18" s="61" t="s">
        <v>210</v>
      </c>
      <c r="B18" s="62" t="s">
        <v>5</v>
      </c>
      <c r="C18" s="26">
        <f>C19+C20+C21+C22</f>
        <v>28502369.670000002</v>
      </c>
    </row>
    <row r="19" spans="1:3" s="21" customFormat="1" ht="36" x14ac:dyDescent="0.2">
      <c r="A19" s="63" t="s">
        <v>8</v>
      </c>
      <c r="B19" s="64" t="s">
        <v>49</v>
      </c>
      <c r="C19" s="29">
        <f>'приложение 2_4'!F17</f>
        <v>1931004</v>
      </c>
    </row>
    <row r="20" spans="1:3" ht="36" x14ac:dyDescent="0.2">
      <c r="A20" s="65" t="s">
        <v>11</v>
      </c>
      <c r="B20" s="64" t="s">
        <v>10</v>
      </c>
      <c r="C20" s="29">
        <f>'приложение 2_4'!F22</f>
        <v>9863403.4800000004</v>
      </c>
    </row>
    <row r="21" spans="1:3" x14ac:dyDescent="0.2">
      <c r="A21" s="65" t="s">
        <v>13</v>
      </c>
      <c r="B21" s="66" t="s">
        <v>12</v>
      </c>
      <c r="C21" s="29">
        <f>'приложение 2_4'!F36</f>
        <v>400000</v>
      </c>
    </row>
    <row r="22" spans="1:3" x14ac:dyDescent="0.2">
      <c r="A22" s="65" t="s">
        <v>15</v>
      </c>
      <c r="B22" s="66" t="s">
        <v>14</v>
      </c>
      <c r="C22" s="29">
        <f>'приложение 2_4'!F42</f>
        <v>16307962.189999999</v>
      </c>
    </row>
    <row r="23" spans="1:3" x14ac:dyDescent="0.2">
      <c r="A23" s="61" t="s">
        <v>211</v>
      </c>
      <c r="B23" s="62" t="s">
        <v>16</v>
      </c>
      <c r="C23" s="26">
        <f t="shared" ref="C23" si="0">C24</f>
        <v>301177</v>
      </c>
    </row>
    <row r="24" spans="1:3" x14ac:dyDescent="0.2">
      <c r="A24" s="65" t="s">
        <v>19</v>
      </c>
      <c r="B24" s="66" t="s">
        <v>18</v>
      </c>
      <c r="C24" s="29">
        <f>'приложение 2_4'!F96</f>
        <v>301177</v>
      </c>
    </row>
    <row r="25" spans="1:3" ht="24" x14ac:dyDescent="0.2">
      <c r="A25" s="61" t="s">
        <v>212</v>
      </c>
      <c r="B25" s="67" t="s">
        <v>21</v>
      </c>
      <c r="C25" s="26">
        <f>C26+C27</f>
        <v>3328427.76</v>
      </c>
    </row>
    <row r="26" spans="1:3" ht="24" x14ac:dyDescent="0.2">
      <c r="A26" s="65" t="s">
        <v>24</v>
      </c>
      <c r="B26" s="66" t="s">
        <v>23</v>
      </c>
      <c r="C26" s="29">
        <f>'приложение 2_4'!F106</f>
        <v>2513669</v>
      </c>
    </row>
    <row r="27" spans="1:3" x14ac:dyDescent="0.2">
      <c r="A27" s="65" t="s">
        <v>48</v>
      </c>
      <c r="B27" s="66" t="s">
        <v>77</v>
      </c>
      <c r="C27" s="29">
        <f>'приложение 2_4'!F129</f>
        <v>814758.76</v>
      </c>
    </row>
    <row r="28" spans="1:3" x14ac:dyDescent="0.2">
      <c r="A28" s="61" t="s">
        <v>213</v>
      </c>
      <c r="B28" s="68" t="s">
        <v>106</v>
      </c>
      <c r="C28" s="26">
        <f>C29+C30+C31</f>
        <v>11831262.859999999</v>
      </c>
    </row>
    <row r="29" spans="1:3" x14ac:dyDescent="0.2">
      <c r="A29" s="65" t="s">
        <v>321</v>
      </c>
      <c r="B29" s="70" t="s">
        <v>320</v>
      </c>
      <c r="C29" s="29">
        <f>'приложение 2_4'!F138</f>
        <v>170000</v>
      </c>
    </row>
    <row r="30" spans="1:3" x14ac:dyDescent="0.2">
      <c r="A30" s="65" t="s">
        <v>108</v>
      </c>
      <c r="B30" s="69" t="s">
        <v>110</v>
      </c>
      <c r="C30" s="29">
        <f>'приложение 2_4'!F144</f>
        <v>11211262.859999999</v>
      </c>
    </row>
    <row r="31" spans="1:3" x14ac:dyDescent="0.2">
      <c r="A31" s="65" t="s">
        <v>104</v>
      </c>
      <c r="B31" s="69" t="s">
        <v>105</v>
      </c>
      <c r="C31" s="29">
        <f>'приложение 2_4'!F159</f>
        <v>450000</v>
      </c>
    </row>
    <row r="32" spans="1:3" x14ac:dyDescent="0.2">
      <c r="A32" s="61" t="s">
        <v>214</v>
      </c>
      <c r="B32" s="68" t="s">
        <v>25</v>
      </c>
      <c r="C32" s="26">
        <f>C33+C35+C34</f>
        <v>59534576.629999995</v>
      </c>
    </row>
    <row r="33" spans="1:3" x14ac:dyDescent="0.2">
      <c r="A33" s="65" t="s">
        <v>28</v>
      </c>
      <c r="B33" s="69" t="s">
        <v>27</v>
      </c>
      <c r="C33" s="29">
        <f>'приложение 2_4'!F169</f>
        <v>656245.94999999995</v>
      </c>
    </row>
    <row r="34" spans="1:3" x14ac:dyDescent="0.2">
      <c r="A34" s="65" t="s">
        <v>29</v>
      </c>
      <c r="B34" s="70" t="s">
        <v>101</v>
      </c>
      <c r="C34" s="29">
        <f>'приложение 2_4'!F186</f>
        <v>32730683.329999998</v>
      </c>
    </row>
    <row r="35" spans="1:3" x14ac:dyDescent="0.2">
      <c r="A35" s="65" t="s">
        <v>31</v>
      </c>
      <c r="B35" s="70" t="s">
        <v>30</v>
      </c>
      <c r="C35" s="29">
        <f>'приложение 2_4'!F217</f>
        <v>26147647.350000001</v>
      </c>
    </row>
    <row r="36" spans="1:3" x14ac:dyDescent="0.2">
      <c r="A36" s="61" t="s">
        <v>215</v>
      </c>
      <c r="B36" s="68" t="s">
        <v>32</v>
      </c>
      <c r="C36" s="26">
        <f>C38+C37</f>
        <v>2258329.63</v>
      </c>
    </row>
    <row r="37" spans="1:3" x14ac:dyDescent="0.2">
      <c r="A37" s="65" t="s">
        <v>335</v>
      </c>
      <c r="B37" s="70" t="s">
        <v>334</v>
      </c>
      <c r="C37" s="29">
        <f>'приложение 2_4'!F252</f>
        <v>1868229.63</v>
      </c>
    </row>
    <row r="38" spans="1:3" x14ac:dyDescent="0.2">
      <c r="A38" s="65" t="s">
        <v>35</v>
      </c>
      <c r="B38" s="64" t="s">
        <v>34</v>
      </c>
      <c r="C38" s="29">
        <f>'приложение 2_4'!F259</f>
        <v>390100</v>
      </c>
    </row>
    <row r="39" spans="1:3" x14ac:dyDescent="0.2">
      <c r="A39" s="61" t="s">
        <v>216</v>
      </c>
      <c r="B39" s="62" t="s">
        <v>36</v>
      </c>
      <c r="C39" s="26">
        <f>C40</f>
        <v>18419962.300000001</v>
      </c>
    </row>
    <row r="40" spans="1:3" x14ac:dyDescent="0.2">
      <c r="A40" s="65" t="s">
        <v>39</v>
      </c>
      <c r="B40" s="64" t="s">
        <v>38</v>
      </c>
      <c r="C40" s="29">
        <f>'приложение 2_4'!F276</f>
        <v>18419962.300000001</v>
      </c>
    </row>
    <row r="41" spans="1:3" x14ac:dyDescent="0.2">
      <c r="A41" s="61" t="s">
        <v>217</v>
      </c>
      <c r="B41" s="62" t="s">
        <v>40</v>
      </c>
      <c r="C41" s="26">
        <f>C42+C43</f>
        <v>895337.37</v>
      </c>
    </row>
    <row r="42" spans="1:3" x14ac:dyDescent="0.2">
      <c r="A42" s="65" t="s">
        <v>43</v>
      </c>
      <c r="B42" s="64" t="s">
        <v>42</v>
      </c>
      <c r="C42" s="29">
        <f>'приложение 2_4'!F298</f>
        <v>75000</v>
      </c>
    </row>
    <row r="43" spans="1:3" x14ac:dyDescent="0.2">
      <c r="A43" s="65" t="s">
        <v>306</v>
      </c>
      <c r="B43" s="64" t="s">
        <v>305</v>
      </c>
      <c r="C43" s="29">
        <f>'приложение 2_4'!F305</f>
        <v>820337.37</v>
      </c>
    </row>
    <row r="44" spans="1:3" x14ac:dyDescent="0.2">
      <c r="A44" s="61" t="s">
        <v>218</v>
      </c>
      <c r="B44" s="62" t="s">
        <v>44</v>
      </c>
      <c r="C44" s="26">
        <f>C45</f>
        <v>5872642</v>
      </c>
    </row>
    <row r="45" spans="1:3" x14ac:dyDescent="0.2">
      <c r="A45" s="65" t="s">
        <v>46</v>
      </c>
      <c r="B45" s="64" t="s">
        <v>95</v>
      </c>
      <c r="C45" s="29">
        <f>'приложение 2_4'!F338</f>
        <v>5872642</v>
      </c>
    </row>
    <row r="46" spans="1:3" x14ac:dyDescent="0.2">
      <c r="A46" s="4"/>
      <c r="B46" s="14"/>
      <c r="C46" s="26"/>
    </row>
    <row r="47" spans="1:3" x14ac:dyDescent="0.2">
      <c r="A47" s="4"/>
      <c r="B47" s="14"/>
      <c r="C47" s="26"/>
    </row>
    <row r="181" s="33" customFormat="1" x14ac:dyDescent="0.2"/>
    <row r="184" s="33" customFormat="1" x14ac:dyDescent="0.2"/>
  </sheetData>
  <mergeCells count="2">
    <mergeCell ref="A11:C11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2_4</vt:lpstr>
      <vt:lpstr>приложение 3_6</vt:lpstr>
      <vt:lpstr>приложени 4_8</vt:lpstr>
      <vt:lpstr>приложение 5_10</vt:lpstr>
      <vt:lpstr>'приложени 4_8'!Область_печати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2017-07-17T14:36:44Z</dcterms:modified>
</cp:coreProperties>
</file>