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90" activeTab="0"/>
  </bookViews>
  <sheets>
    <sheet name="приложение 4" sheetId="1" r:id="rId1"/>
    <sheet name="приложение 5" sheetId="2" r:id="rId2"/>
    <sheet name="приложени 6" sheetId="3" r:id="rId3"/>
    <sheet name="приложение 7" sheetId="4" r:id="rId4"/>
  </sheets>
  <definedNames>
    <definedName name="_xlnm.Print_Area" localSheetId="2">'приложени 6'!$A$1:$D$277</definedName>
  </definedNames>
  <calcPr fullCalcOnLoad="1" refMode="R1C1"/>
</workbook>
</file>

<file path=xl/sharedStrings.xml><?xml version="1.0" encoding="utf-8"?>
<sst xmlns="http://schemas.openxmlformats.org/spreadsheetml/2006/main" count="3104" uniqueCount="349">
  <si>
    <t>Наименование</t>
  </si>
  <si>
    <t>Раздел, подраздел</t>
  </si>
  <si>
    <t>Целевая статья</t>
  </si>
  <si>
    <t>Вид расходов</t>
  </si>
  <si>
    <t>Всего расходы бюджета</t>
  </si>
  <si>
    <t>Общегосударственные вопросы</t>
  </si>
  <si>
    <t>003</t>
  </si>
  <si>
    <t>0100</t>
  </si>
  <si>
    <t>0103</t>
  </si>
  <si>
    <t>Депутаты представительного органа муниципального образования</t>
  </si>
  <si>
    <t>Функционирование Правительства РФ, высших  исполнительных органов государственной  власти субъекта РФ,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</si>
  <si>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</si>
  <si>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</si>
  <si>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</si>
  <si>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</si>
  <si>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</si>
  <si>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</si>
  <si>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</si>
  <si>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</si>
  <si>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</si>
  <si>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</si>
  <si>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</si>
  <si>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</si>
  <si>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чрезвычайный ситуаций природного и техногенного характера, гражданская оборона</t>
  </si>
  <si>
    <t>0309</t>
  </si>
  <si>
    <t>Жилищно-коммунальное хозяйство</t>
  </si>
  <si>
    <t>0500</t>
  </si>
  <si>
    <t>Жилищное хозяйство</t>
  </si>
  <si>
    <t>0501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</si>
  <si>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</si>
  <si>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</si>
  <si>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</si>
  <si>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</si>
  <si>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</si>
  <si>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</si>
  <si>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</si>
  <si>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 и кинематография.</t>
  </si>
  <si>
    <t>0800</t>
  </si>
  <si>
    <t>Культура</t>
  </si>
  <si>
    <t>0801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</si>
  <si>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</si>
  <si>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</si>
  <si>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</si>
  <si>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</si>
  <si>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</si>
  <si>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>1100</t>
  </si>
  <si>
    <t>1101</t>
  </si>
  <si>
    <t>Иные бюджетные ассигнования</t>
  </si>
  <si>
    <t>810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</si>
  <si>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</si>
  <si>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0310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</si>
  <si>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</si>
  <si>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</si>
  <si>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</si>
  <si>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100</t>
  </si>
  <si>
    <t>Расходы на выплату персоналу государственных( муниципальных органов)</t>
  </si>
  <si>
    <t>120</t>
  </si>
  <si>
    <t>200</t>
  </si>
  <si>
    <t>240</t>
  </si>
  <si>
    <t>800</t>
  </si>
  <si>
    <t>850</t>
  </si>
  <si>
    <t>Обеспечение деятельности главы администрации</t>
  </si>
  <si>
    <t>Глава местной администрации (исполнительно-распорядительного органа муниципального образования)</t>
  </si>
  <si>
    <t>Резервный фонд местных администраций</t>
  </si>
  <si>
    <t>Резервные средства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</si>
  <si>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</si>
  <si>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</si>
  <si>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</si>
  <si>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Муниципальная программа "Создание благоприятной информационной среды на территории муниципального образования сельского поселения село Ворсино"</t>
  </si>
  <si>
    <t>Муниципальная программа "Кадровая политика в муниципальном образовании сельском поселении село Ворсино"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</si>
  <si>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</si>
  <si>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"Благоустройство населенных пунктов муниципального образования сельского поселения село Ворсино"</t>
  </si>
  <si>
    <t>Уличное освещение</t>
  </si>
  <si>
    <t>Содержание зеленого хозяйства</t>
  </si>
  <si>
    <t>Муниципальная программа "Подготовка и проведение Дня сельского поселения село Ворсино"</t>
  </si>
  <si>
    <t>Муниципальная программа "Управление имущественным комплексом муниципального образования сельского поселения село Ворсино"</t>
  </si>
  <si>
    <t>Муниципальная программа " Развитие систем социального обеспечения населения"</t>
  </si>
  <si>
    <t>Муниципальная программа "Развитие физической культуры и спорта в муниципальном образовании сельском поселении село Ворсино"</t>
  </si>
  <si>
    <t>Непрограммные расходы</t>
  </si>
  <si>
    <t/>
  </si>
  <si>
    <t>Обеспечение пожарной безопасности</t>
  </si>
  <si>
    <t>Расходы на выплату персоналу государственных (муниципальных органов)</t>
  </si>
  <si>
    <t>Расходы на обеспечение деятельности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</si>
  <si>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</si>
  <si>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</si>
  <si>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</si>
  <si>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Расходы на выплату персоналу 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</si>
  <si>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</si>
  <si>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Муниципальная программа "Обеспечение безопасности жизнедеятельности на территории сельского поселения село Ворсино"</t>
  </si>
  <si>
    <t>Муниципальная программа "Молодёжь муниципального образования сельского поселения село Ворсино"</t>
  </si>
  <si>
    <t xml:space="preserve">Муниципальная программа "Безопасность жизнедеятельности на территории муниципального образования сельского поселения село Ворсино" </t>
  </si>
  <si>
    <t>Мероприятия по подготовке и проведению Дня сельского поселения</t>
  </si>
  <si>
    <t>Непрограммные расходы федеральных и областных органов исполнительной власти</t>
  </si>
  <si>
    <t>Реализация мероприятий по обеспечению пожарной безопасности на территории поселения</t>
  </si>
  <si>
    <t>Мероприятия по развитию материально-технической базы</t>
  </si>
  <si>
    <t>Организация и проведение культурно - досуговых мероприятий</t>
  </si>
  <si>
    <t>Расходы на выплату персоналу государственных (муниципальных) органов</t>
  </si>
  <si>
    <t>Расходы на выплату персоналу государственных( муниципальных) органов</t>
  </si>
  <si>
    <t>Вовлечение молодёжи в социальную политику</t>
  </si>
  <si>
    <t>Физическая культура</t>
  </si>
  <si>
    <t>(рублей)</t>
  </si>
  <si>
    <t>360</t>
  </si>
  <si>
    <t>300</t>
  </si>
  <si>
    <t>Социальное обеспечение и иные выплаты населению</t>
  </si>
  <si>
    <t>Иные выплаты населению</t>
  </si>
  <si>
    <t>Коммунальное хозяйство</t>
  </si>
  <si>
    <t>Обеспечение проведения выборов и референдумов</t>
  </si>
  <si>
    <t>Проведение выборов и референдумов</t>
  </si>
  <si>
    <t>0107</t>
  </si>
  <si>
    <t>АДМИНИСТРАЦИЯ МУНИЦИПАЛЬНОГО ОБРАЗОВАНИЯ СЕЛЬСКОГО ПОСЕЛЕНИЯ СЕЛО ВОРСИНО</t>
  </si>
  <si>
    <t>0400</t>
  </si>
  <si>
    <t>0412</t>
  </si>
  <si>
    <t>Другие вопросы в области национальной экономики</t>
  </si>
  <si>
    <t>Национальная экономика</t>
  </si>
  <si>
    <t>Реализация мероприятий в области земельных отношений и инвентаризации объектов</t>
  </si>
  <si>
    <t>Муниципальная программа "Развитие коммунальной инфраструктуры муниципального образования сельского поселения село Ворсино"</t>
  </si>
  <si>
    <t>0409</t>
  </si>
  <si>
    <t>Муниципальная программа "Развитие дорожного хозяйства муниципального образования сельского поселения село Ворсино"</t>
  </si>
  <si>
    <t>Дорожное хозяйство (Дорожные фонды)</t>
  </si>
  <si>
    <t>Предупреждение и ликвидация чрезвычайных ситуаций</t>
  </si>
  <si>
    <t>Содержание сетей автомобиль дорог</t>
  </si>
  <si>
    <t>Обеспечение безопасности дорожного движения</t>
  </si>
  <si>
    <t>Санитарная очистка территории</t>
  </si>
  <si>
    <t>Мероприятия в области социальной политики</t>
  </si>
  <si>
    <t>Выполнение других обязательств государства</t>
  </si>
  <si>
    <t>Организация ритуальных услуг и содержание мест захоронения</t>
  </si>
  <si>
    <t>Прочие мероприятия по благоустройству</t>
  </si>
  <si>
    <t>Приложение 4</t>
  </si>
  <si>
    <t>к Решению Сельской Думы</t>
  </si>
  <si>
    <t>Распорядитель бюджетных средств</t>
  </si>
  <si>
    <t>Измененные бюджетные ассигнования на 2016 год</t>
  </si>
  <si>
    <t>Приложение 5</t>
  </si>
  <si>
    <t>500</t>
  </si>
  <si>
    <t>540</t>
  </si>
  <si>
    <t>Межбюджетный трансферты</t>
  </si>
  <si>
    <t>0205</t>
  </si>
  <si>
    <t>Основное мероприятие "Повышение качества управления муниципальными финансами"</t>
  </si>
  <si>
    <t>81 0 00 00420</t>
  </si>
  <si>
    <t>68 0 00 00000</t>
  </si>
  <si>
    <t>68 0 01 00000</t>
  </si>
  <si>
    <t>68 0 01 00400</t>
  </si>
  <si>
    <t>75 0 00 00000</t>
  </si>
  <si>
    <t>75 0 00 00480</t>
  </si>
  <si>
    <t>71 0 00 00000</t>
  </si>
  <si>
    <t>71 0 00 71010</t>
  </si>
  <si>
    <t>Основные мероприятия "Подготовка населения в области обеспечения безопасности жизнедеятельности"</t>
  </si>
  <si>
    <t>09 0 00 00000</t>
  </si>
  <si>
    <t>09 0 01 00000</t>
  </si>
  <si>
    <t>Основные мероприятия "Повышение социальной защиты и привлекательности службы в органах местного самоуправления"</t>
  </si>
  <si>
    <t>08 0 00 00000</t>
  </si>
  <si>
    <t>08 0 01 00000</t>
  </si>
  <si>
    <t>08 0 01 00750</t>
  </si>
  <si>
    <t>08 0 01 08020</t>
  </si>
  <si>
    <t>Информационное, материально-техническое обеспечение работников органов местного самоуправления, повышение квалификации</t>
  </si>
  <si>
    <t>00</t>
  </si>
  <si>
    <t>Основное мероприятие "Создание условий для информационного обеспечения населения"</t>
  </si>
  <si>
    <t>23 0 01 23010</t>
  </si>
  <si>
    <t>23 0 00 00000</t>
  </si>
  <si>
    <t>38 0 01 00000</t>
  </si>
  <si>
    <t>38 0 00 00000</t>
  </si>
  <si>
    <t>Основное мероприятие "Обеспечение подготовки и празднования Дня сельского поселения село Ворсино"</t>
  </si>
  <si>
    <t>88 0 00 00000</t>
  </si>
  <si>
    <t>88 8 00 00000</t>
  </si>
  <si>
    <t>88 8 00 51180</t>
  </si>
  <si>
    <t>09 0 01 09020</t>
  </si>
  <si>
    <t>09 0 01 09050</t>
  </si>
  <si>
    <t>Расходы на обеспечение деятельности ДДС</t>
  </si>
  <si>
    <t>Расходы на обеспечение деятельности ДНД</t>
  </si>
  <si>
    <t>Мероприятия по решению вопросов жизнедеятельности жителей поселений</t>
  </si>
  <si>
    <t>09 0 01 09110</t>
  </si>
  <si>
    <t>Материально-техническое обеспечение в области безопасности жизнедеятельности</t>
  </si>
  <si>
    <t>09 0 01 09080</t>
  </si>
  <si>
    <t>19 0 00 00000</t>
  </si>
  <si>
    <t>09 0 01 09090</t>
  </si>
  <si>
    <t>24 0 00 00000</t>
  </si>
  <si>
    <t>24 0 01 00000</t>
  </si>
  <si>
    <t>Основное мероприятие "Приведение сети автомобильных дорог в соответствие с нормативными требованиями"</t>
  </si>
  <si>
    <t>24 0 01 24010</t>
  </si>
  <si>
    <t>Ремонт и капитальный ремонт сети автомобильных дорог</t>
  </si>
  <si>
    <t>24 0 01 24020</t>
  </si>
  <si>
    <t>24 0 01 24040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</si>
  <si>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
региональный фонд капитального ремонта на счете 
"регионального оператора</t>
  </si>
  <si>
    <t>Муниципальная программа "Энергосбережение и повышение энергетической эффективности в системах коммунальной инфраструктуры на территории муниципального образования сельского поселения село Ворсино"</t>
  </si>
  <si>
    <t>30 0 00 00000</t>
  </si>
  <si>
    <t>Основное мероприятие "Обеспечение рационального использования топливно-энергетических ресурсов"</t>
  </si>
  <si>
    <t>30 0 01 00000</t>
  </si>
  <si>
    <t>Организация систем индивидуального поквартирного теплоснабжения</t>
  </si>
  <si>
    <t>Проведение сервисного обслуживания, ремонт и установка узлов учета</t>
  </si>
  <si>
    <t>Адресная помощь малоимущим гражданам в установке приборов учета</t>
  </si>
  <si>
    <t>Муниципальная программа "Подготовка и проведение празднования  Победы в Великой Отечественной войне 1941-1945 годов"</t>
  </si>
  <si>
    <t>27 0 00 00000</t>
  </si>
  <si>
    <t>27 0 01 00000</t>
  </si>
  <si>
    <t>Основное мероприятие "Мероприятия по подготовке и проведению праздника"</t>
  </si>
  <si>
    <t>Празднование Дня Победы</t>
  </si>
  <si>
    <t>27 0 01 27010</t>
  </si>
  <si>
    <t>27 0 01 27040</t>
  </si>
  <si>
    <t>Благоустройство памятных мест</t>
  </si>
  <si>
    <t>27 0 01 27050</t>
  </si>
  <si>
    <t>Основное мероприятие "Обеспечение коммунальными ресурсами объектов  памятных мет"</t>
  </si>
  <si>
    <t>19 0 01 00000</t>
  </si>
  <si>
    <t>19 0 01 19010</t>
  </si>
  <si>
    <t>19 0 01 19020</t>
  </si>
  <si>
    <t>19 0 01 19040</t>
  </si>
  <si>
    <t>19 0 01 19060</t>
  </si>
  <si>
    <t>19 0 01 19070</t>
  </si>
  <si>
    <t>Основное мероприятие "Мероприятия по  управлению имущественным комплексом муниципального образования сельского поселения село Ворсино"</t>
  </si>
  <si>
    <t>05 0 00 00000</t>
  </si>
  <si>
    <t>Капитальный ремонт тепловых сетей</t>
  </si>
  <si>
    <t>Основное мероприятие "Создание условий для адаптации молодёжи в современном обществе"</t>
  </si>
  <si>
    <t>46 0 00 00000</t>
  </si>
  <si>
    <t>46 0 01 00000</t>
  </si>
  <si>
    <t>46 0 01 46010</t>
  </si>
  <si>
    <t>Привлечение молодёжи к работе в летний период</t>
  </si>
  <si>
    <t>11 0 00 00000</t>
  </si>
  <si>
    <t>Муниципальная программа "Развитие культуры в сельском поселении село Ворсино"</t>
  </si>
  <si>
    <t>11 1 00 00000</t>
  </si>
  <si>
    <t>11 1 01 00000</t>
  </si>
  <si>
    <t>11 1 01 11010</t>
  </si>
  <si>
    <t>Подпрограмма "Развитие культурно-досуговой деятельности" муниципальной программы "Развитие культуры в сельском поселении село Ворсино"</t>
  </si>
  <si>
    <t>11 4 01 00000</t>
  </si>
  <si>
    <t>11 4 00 00000</t>
  </si>
  <si>
    <t>Основное мероприятие "Создание условий развития любительского искусства"</t>
  </si>
  <si>
    <t>11 4 01 00590</t>
  </si>
  <si>
    <t>Подпрограмма "Старшее поколение" муниципальной программы " Развитие систем социального обеспечения населения"</t>
  </si>
  <si>
    <t>03 0 00 00000</t>
  </si>
  <si>
    <t>03 1 00 00000</t>
  </si>
  <si>
    <t>03 1 01 00000</t>
  </si>
  <si>
    <t>Осуществление мер социальной поддержки малообеспеченных граждан, пенсионеров и инвалидов</t>
  </si>
  <si>
    <t>03 1 01 03020</t>
  </si>
  <si>
    <t>Подпрограмма "Семья и дети" муниципальной программы " Развитие систем социального обеспечения населения"</t>
  </si>
  <si>
    <t>03 2 00 00000</t>
  </si>
  <si>
    <t>Основное мероприятие "Снижение уровня детской безнадзорности и семейного неблагополучия"</t>
  </si>
  <si>
    <t>Развитие социального обслуживания семей и детей</t>
  </si>
  <si>
    <t>Основное мероприятие "Улучшение качества жизни пожилых людей, инвалидов и других категорий граждан"</t>
  </si>
  <si>
    <t>03 1 01 03030</t>
  </si>
  <si>
    <t>Проведение мероприятий для граждан пожилого возраста и инвалидов</t>
  </si>
  <si>
    <t>79 0 00 00000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</si>
  <si>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</si>
  <si>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13 0 00 00000</t>
  </si>
  <si>
    <t>Основное мероприятие "Создание условий для благоприятной адаптации молодёжи в современном"</t>
  </si>
  <si>
    <t>13 0 01 00000</t>
  </si>
  <si>
    <t>Укрепление и развитие материально-технической базы для занятия населения физической культуры и спортом</t>
  </si>
  <si>
    <t>13 0 01 13050</t>
  </si>
  <si>
    <t>13 0 01 00590</t>
  </si>
  <si>
    <t>19 0 01 19030</t>
  </si>
  <si>
    <t>Мероприятия в сфере образования</t>
  </si>
  <si>
    <t>09 0 01 09060</t>
  </si>
  <si>
    <t>Распределение бюджетных ассигнований бюджета муниципального образования сельского поселения село Ворсино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2016 год</t>
  </si>
  <si>
    <t>Основное мероприятие "Мероприятия по управлению имущественным комплексом муниципального образования сельского поселения село Ворсино"</t>
  </si>
  <si>
    <t>Ремонт жилья ветеранов ВОВ</t>
  </si>
  <si>
    <t>Основное мероприятие "Обеспечение качественными коммунальными услугами"</t>
  </si>
  <si>
    <t>Основное мероприятие "Создание комфортных условий для проживания граждан"</t>
  </si>
  <si>
    <t>Содержание тротуаров</t>
  </si>
  <si>
    <t>Подпрограмма "Мероприятия учреждений культуры в сельском поселении"  муниципальной программы "Развитие культуры в сельском поселении село Ворсино"</t>
  </si>
  <si>
    <t>Основное мероприятие "Укрепление материально-технической базы для предоставления качественных услуг населению"</t>
  </si>
  <si>
    <t>Ведомственная структура расходов бюджета муниципального образования сельского поселения село Ворсино на 2016 год</t>
  </si>
  <si>
    <t>Расходы   бюджета  муниципального  образования сельского поселения село Ворсино  на 2016 год по разделам и подразделам классификации расходов бюджета</t>
  </si>
  <si>
    <t>Раздел. подраздел</t>
  </si>
  <si>
    <t>Наименование расходов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</si>
  <si>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</si>
  <si>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</si>
  <si>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</si>
  <si>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</si>
  <si>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</si>
  <si>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</si>
  <si>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</si>
  <si>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</si>
  <si>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</si>
  <si>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Приложение 7</t>
  </si>
  <si>
    <t>11 1 01 11110</t>
  </si>
  <si>
    <t>Мероприятия по эффективному использованию муниципального имущества</t>
  </si>
  <si>
    <t>46 0 01 46080</t>
  </si>
  <si>
    <t>79 0 00 79220</t>
  </si>
  <si>
    <t>86 0 00 00000</t>
  </si>
  <si>
    <t>86 0 00 00920</t>
  </si>
  <si>
    <t>от 29  декабря 2015 г. №  29</t>
  </si>
  <si>
    <t>09 0 01 00600</t>
  </si>
  <si>
    <t>05 0 01 05070</t>
  </si>
  <si>
    <t>05 0 01 00000</t>
  </si>
  <si>
    <t>03 2 01 00000</t>
  </si>
  <si>
    <t>03 2 01 03050</t>
  </si>
  <si>
    <t>03 2 01 03060</t>
  </si>
  <si>
    <t>23 0 01 00000</t>
  </si>
  <si>
    <t>Мероприятия по информированию населения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</si>
  <si>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 региональный фонд капитального ремонта на счете "регионального оператора</t>
  </si>
  <si>
    <t>Укрепление и развитие материально-технической базы для занятия населения физической культурой и спортом</t>
  </si>
  <si>
    <t>Муниципальная программа "Развитие систем социального обеспечения населения"</t>
  </si>
  <si>
    <t>Основное мероприятие "Создание условий для благоприятной адаптации молодёжи в современном обществе"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</si>
  <si>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</si>
  <si>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Муниципальная программа "Совершенствование системы муниципального управления муниципального образования сельского поселения село Ворсино"</t>
  </si>
  <si>
    <t>Приложение 2</t>
  </si>
  <si>
    <t>09 0 01 09021</t>
  </si>
  <si>
    <t>24 0 01 24051</t>
  </si>
  <si>
    <t>38 0 01 16011</t>
  </si>
  <si>
    <t>38 0 01 19091</t>
  </si>
  <si>
    <t>05 0 01 19081</t>
  </si>
  <si>
    <t>19 0 01 19031</t>
  </si>
  <si>
    <t>19 0 01 19051</t>
  </si>
  <si>
    <t>03 2 01 03070</t>
  </si>
  <si>
    <t>Осуществление мер социальной поддержки отдельным категориям граждан</t>
  </si>
  <si>
    <t>Переданные полномочия на организацию ритуальных услуг и содержание мест захоронения</t>
  </si>
  <si>
    <t>Переданные полномочия на организацию сбора и вывоза бытовых отходов и мусора</t>
  </si>
  <si>
    <t>Переданные полномочия на предупреждение и ликвидацию чрезвычайных ситуаций</t>
  </si>
  <si>
    <t>Переданные полномочия на содержание, ремонт и капитальный ремонт сети автомобильных дорого за счет средств дорожного фонда</t>
  </si>
  <si>
    <t>Переданные полномочия на эффективное управление земельными ресурсами</t>
  </si>
  <si>
    <t>Переданные полномочия на создание условий для жилищного строительства и содержание муниципального жилищного фонда</t>
  </si>
  <si>
    <t>Переданные полномочия на организацию в границах поселений электро-, тепло-, водоснабжения и водоотведения на территории поселения</t>
  </si>
  <si>
    <t>Приложение 3</t>
  </si>
  <si>
    <t xml:space="preserve">                Приложение 6</t>
  </si>
  <si>
    <t xml:space="preserve">                к Решению Сельской Думы</t>
  </si>
  <si>
    <t xml:space="preserve">                от  29  декабря 2015 г. № 29</t>
  </si>
  <si>
    <t xml:space="preserve">                                            к Решению Сельской Думы</t>
  </si>
  <si>
    <t>муниципального образования сельского поселения село Ворсино</t>
  </si>
  <si>
    <t>к Решению Сельской Думы муниципального образования сельского поселения село Ворсино</t>
  </si>
  <si>
    <t xml:space="preserve">               сельского поселения село Ворсино</t>
  </si>
  <si>
    <t xml:space="preserve">   </t>
  </si>
  <si>
    <t xml:space="preserve">                муниципального образования </t>
  </si>
  <si>
    <t xml:space="preserve">                                            муниципального образования сельского поселения село Ворсино</t>
  </si>
  <si>
    <t>Приложение 1</t>
  </si>
  <si>
    <t xml:space="preserve">                                            Приложение 4</t>
  </si>
  <si>
    <t>49 0 01 49010</t>
  </si>
  <si>
    <t>05 0 01 05010</t>
  </si>
  <si>
    <t>Осуществление муниципальной поддержки по проведению мероприятий по капитальному ремонту МЖД</t>
  </si>
  <si>
    <t>Основное мероприятие «Обеспечение комфортных условий проживания граждан»</t>
  </si>
  <si>
    <t>38 0 01 98070</t>
  </si>
  <si>
    <t>38 0 01 98030</t>
  </si>
  <si>
    <t>19 0 01 19050</t>
  </si>
  <si>
    <t>Организацию сбора и вывоза бытовых отходов и мусора</t>
  </si>
  <si>
    <t>30 0 01 90090</t>
  </si>
  <si>
    <t>49 0 01 00000</t>
  </si>
  <si>
    <t>49 0 00 00000</t>
  </si>
  <si>
    <t>38 0 01 98050</t>
  </si>
  <si>
    <t>30 0 01 90050</t>
  </si>
  <si>
    <t>30 0 01 0080</t>
  </si>
  <si>
    <t>30 0 01 90080</t>
  </si>
  <si>
    <t>Специальные расходы</t>
  </si>
  <si>
    <t>880</t>
  </si>
  <si>
    <t>Межбюджетные трансферты из бюджетов поселений в бюджет муниципального района</t>
  </si>
  <si>
    <t>73 0 00 00000</t>
  </si>
  <si>
    <t>73 8 00 00000</t>
  </si>
  <si>
    <t>Выравнивание бюджетной обеспеченности, сбалансированности поселений боровского района</t>
  </si>
  <si>
    <t>73 8 00 00780</t>
  </si>
  <si>
    <t xml:space="preserve">Иные межбюджетные трансферты
</t>
  </si>
  <si>
    <t xml:space="preserve">Межбюджетные трансферты </t>
  </si>
  <si>
    <t>Иные бюджнтные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</si>
  <si>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</si>
  <si>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государственными внебюджетными фондами</t>
  </si>
  <si>
    <t>от 6 октября 2016 г. №  86</t>
  </si>
  <si>
    <r>
      <t xml:space="preserve">                                           от </t>
    </r>
    <r>
      <rPr>
        <sz val="9"/>
        <color indexed="12"/>
        <rFont val="Times New Roman"/>
        <family val="1"/>
      </rPr>
      <t>6 октября 201</t>
    </r>
    <r>
      <rPr>
        <sz val="9"/>
        <rFont val="Times New Roman"/>
        <family val="1"/>
      </rPr>
      <t>6 г. № 86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</si>
</sst>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12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color indexed="12"/>
      <name val="Times New Roman"/>
      <family val="1"/>
    </font>
    <font>
      <sz val="9"/>
      <color indexed="55"/>
      <name val="Times New Roman"/>
      <family val="1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b/>
      <i/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CC"/>
      <name val="Times New Roman"/>
      <family val="1"/>
    </font>
    <font>
      <b/>
      <i/>
      <sz val="9"/>
      <color rgb="FF0000CC"/>
      <name val="Times New Roman"/>
      <family val="1"/>
    </font>
    <font>
      <sz val="11"/>
      <color rgb="FF0000CC"/>
      <name val="Times New Roman"/>
      <family val="1"/>
    </font>
    <font>
      <b/>
      <i/>
      <sz val="11"/>
      <color rgb="FF0000CC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left" wrapTex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13" borderId="0" xfId="0" applyFont="1" applyFill="1" applyBorder="1" applyAlignment="1">
      <alignment wrapText="1"/>
    </xf>
    <xf numFmtId="49" fontId="3" fillId="13" borderId="0" xfId="0" applyNumberFormat="1" applyFont="1" applyFill="1" applyBorder="1" applyAlignment="1" quotePrefix="1">
      <alignment horizontal="center"/>
    </xf>
    <xf numFmtId="49" fontId="3" fillId="13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 quotePrefix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52" fillId="7" borderId="0" xfId="0" applyFont="1" applyFill="1" applyBorder="1" applyAlignment="1">
      <alignment horizontal="left" wrapText="1"/>
    </xf>
    <xf numFmtId="49" fontId="5" fillId="7" borderId="0" xfId="0" applyNumberFormat="1" applyFont="1" applyFill="1" applyBorder="1" applyAlignment="1">
      <alignment horizontal="center"/>
    </xf>
    <xf numFmtId="49" fontId="5" fillId="13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13" borderId="0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49" fontId="3" fillId="7" borderId="0" xfId="0" applyNumberFormat="1" applyFont="1" applyFill="1" applyBorder="1" applyAlignment="1" quotePrefix="1">
      <alignment horizontal="center"/>
    </xf>
    <xf numFmtId="49" fontId="3" fillId="7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5" fillId="7" borderId="0" xfId="0" applyNumberFormat="1" applyFont="1" applyFill="1" applyBorder="1" applyAlignment="1" quotePrefix="1">
      <alignment horizontal="center"/>
    </xf>
    <xf numFmtId="0" fontId="2" fillId="13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/>
    </xf>
    <xf numFmtId="4" fontId="2" fillId="13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" fontId="53" fillId="0" borderId="0" xfId="0" applyNumberFormat="1" applyFont="1" applyFill="1" applyBorder="1" applyAlignment="1">
      <alignment horizontal="right"/>
    </xf>
    <xf numFmtId="0" fontId="54" fillId="0" borderId="0" xfId="0" applyFont="1" applyFill="1" applyBorder="1" applyAlignment="1">
      <alignment vertical="center" wrapText="1"/>
    </xf>
    <xf numFmtId="4" fontId="6" fillId="7" borderId="0" xfId="0" applyNumberFormat="1" applyFont="1" applyFill="1" applyBorder="1" applyAlignment="1">
      <alignment horizontal="right"/>
    </xf>
    <xf numFmtId="4" fontId="2" fillId="7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49" fontId="2" fillId="13" borderId="0" xfId="0" applyNumberFormat="1" applyFont="1" applyFill="1" applyBorder="1" applyAlignment="1">
      <alignment horizontal="center"/>
    </xf>
    <xf numFmtId="49" fontId="6" fillId="7" borderId="0" xfId="0" applyNumberFormat="1" applyFont="1" applyFill="1" applyBorder="1" applyAlignment="1">
      <alignment horizontal="center"/>
    </xf>
    <xf numFmtId="0" fontId="2" fillId="7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wrapText="1"/>
    </xf>
    <xf numFmtId="0" fontId="6" fillId="7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vertical="center" wrapText="1"/>
    </xf>
    <xf numFmtId="49" fontId="2" fillId="7" borderId="0" xfId="0" applyNumberFormat="1" applyFont="1" applyFill="1" applyBorder="1" applyAlignment="1" quotePrefix="1">
      <alignment horizontal="center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wrapText="1"/>
    </xf>
    <xf numFmtId="49" fontId="5" fillId="13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 quotePrefix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6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 quotePrefix="1">
      <alignment horizontal="center" vertical="top"/>
    </xf>
    <xf numFmtId="0" fontId="2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 quotePrefix="1">
      <alignment horizontal="center" vertical="top"/>
    </xf>
    <xf numFmtId="0" fontId="6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 quotePrefix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53" fillId="0" borderId="0" xfId="0" applyFont="1" applyFill="1" applyAlignment="1">
      <alignment/>
    </xf>
    <xf numFmtId="0" fontId="54" fillId="33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" fontId="12" fillId="0" borderId="0" xfId="0" applyNumberFormat="1" applyFont="1" applyFill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right"/>
    </xf>
    <xf numFmtId="0" fontId="56" fillId="0" borderId="0" xfId="0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0" fontId="12" fillId="33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right"/>
    </xf>
    <xf numFmtId="4" fontId="55" fillId="0" borderId="0" xfId="0" applyNumberFormat="1" applyFont="1" applyFill="1" applyBorder="1" applyAlignment="1">
      <alignment horizontal="right"/>
    </xf>
    <xf numFmtId="0" fontId="14" fillId="33" borderId="0" xfId="0" applyFont="1" applyFill="1" applyBorder="1" applyAlignment="1">
      <alignment vertical="center" wrapText="1"/>
    </xf>
    <xf numFmtId="0" fontId="12" fillId="0" borderId="0" xfId="0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left" wrapText="1"/>
    </xf>
    <xf numFmtId="49" fontId="16" fillId="0" borderId="0" xfId="0" applyNumberFormat="1" applyFont="1" applyFill="1" applyBorder="1" applyAlignment="1" quotePrefix="1">
      <alignment horizontal="center"/>
    </xf>
    <xf numFmtId="49" fontId="17" fillId="0" borderId="0" xfId="0" applyNumberFormat="1" applyFont="1" applyFill="1" applyBorder="1" applyAlignment="1" quotePrefix="1">
      <alignment horizontal="center"/>
    </xf>
    <xf numFmtId="0" fontId="16" fillId="33" borderId="0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0" fontId="56" fillId="33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top" wrapText="1"/>
    </xf>
    <xf numFmtId="0" fontId="56" fillId="0" borderId="0" xfId="0" applyFont="1" applyFill="1" applyBorder="1" applyAlignment="1">
      <alignment horizontal="left" wrapText="1"/>
    </xf>
    <xf numFmtId="49" fontId="14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6"/>
  <sheetViews>
    <sheetView tabSelected="1" zoomScale="110" zoomScaleNormal="110" zoomScalePageLayoutView="0" workbookViewId="0" topLeftCell="A1">
      <selection activeCell="B1" sqref="B1:E3"/>
    </sheetView>
  </sheetViews>
  <sheetFormatPr defaultColWidth="9.140625" defaultRowHeight="15"/>
  <cols>
    <col min="1" max="1" width="49.00390625" style="21" customWidth="1"/>
    <col min="2" max="2" width="11.421875" style="21" customWidth="1"/>
    <col min="3" max="3" width="8.57421875" style="21" customWidth="1"/>
    <col min="4" max="4" width="11.140625" style="21" customWidth="1"/>
    <col min="5" max="5" width="7.140625" style="21" customWidth="1"/>
    <col min="6" max="6" width="13.421875" style="21" customWidth="1"/>
    <col min="7" max="7" width="9.140625" style="22" customWidth="1"/>
    <col min="8" max="8" width="10.28125" style="22" customWidth="1"/>
    <col min="9" max="246" width="9.140625" style="21" customWidth="1"/>
    <col min="247" max="247" width="37.7109375" style="21" customWidth="1"/>
    <col min="248" max="248" width="7.57421875" style="21" customWidth="1"/>
    <col min="249" max="250" width="9.00390625" style="21" customWidth="1"/>
    <col min="251" max="251" width="6.421875" style="21" customWidth="1"/>
    <col min="252" max="252" width="9.28125" style="21" customWidth="1"/>
    <col min="253" max="253" width="11.00390625" style="21" customWidth="1"/>
    <col min="254" max="254" width="9.8515625" style="21" customWidth="1"/>
    <col min="255" max="16384" width="0" style="21" hidden="1" customWidth="1"/>
  </cols>
  <sheetData>
    <row r="1" ht="12">
      <c r="B1" s="80" t="s">
        <v>318</v>
      </c>
    </row>
    <row r="2" spans="2:5" ht="25.5" customHeight="1">
      <c r="B2" s="121" t="s">
        <v>313</v>
      </c>
      <c r="C2" s="121"/>
      <c r="D2" s="121"/>
      <c r="E2" s="121"/>
    </row>
    <row r="3" ht="12">
      <c r="B3" s="80" t="s">
        <v>347</v>
      </c>
    </row>
    <row r="5" spans="3:6" ht="12">
      <c r="C5" s="21" t="s">
        <v>127</v>
      </c>
      <c r="F5" s="22"/>
    </row>
    <row r="6" spans="3:6" ht="27" customHeight="1">
      <c r="C6" s="121" t="s">
        <v>313</v>
      </c>
      <c r="D6" s="121"/>
      <c r="E6" s="121"/>
      <c r="F6" s="121"/>
    </row>
    <row r="7" spans="3:6" ht="12">
      <c r="C7" s="21" t="s">
        <v>275</v>
      </c>
      <c r="F7" s="22"/>
    </row>
    <row r="8" ht="12">
      <c r="F8" s="22"/>
    </row>
    <row r="9" spans="1:6" ht="12">
      <c r="A9" s="23" t="s">
        <v>255</v>
      </c>
      <c r="F9" s="22"/>
    </row>
    <row r="10" ht="12">
      <c r="A10" s="23"/>
    </row>
    <row r="11" ht="12">
      <c r="F11" s="24" t="s">
        <v>100</v>
      </c>
    </row>
    <row r="12" spans="1:6" ht="48" customHeight="1">
      <c r="A12" s="25" t="s">
        <v>0</v>
      </c>
      <c r="B12" s="26" t="s">
        <v>129</v>
      </c>
      <c r="C12" s="26" t="s">
        <v>1</v>
      </c>
      <c r="D12" s="26" t="s">
        <v>2</v>
      </c>
      <c r="E12" s="26" t="s">
        <v>3</v>
      </c>
      <c r="F12" s="26" t="s">
        <v>130</v>
      </c>
    </row>
    <row r="13" spans="1:6" ht="12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</row>
    <row r="14" spans="1:6" ht="24.75" customHeight="1">
      <c r="A14" s="53" t="s">
        <v>109</v>
      </c>
      <c r="B14" s="20"/>
      <c r="C14" s="20"/>
      <c r="D14" s="20"/>
      <c r="E14" s="20"/>
      <c r="F14" s="20"/>
    </row>
    <row r="15" spans="1:8" ht="12">
      <c r="A15" s="43" t="s">
        <v>4</v>
      </c>
      <c r="B15" s="22"/>
      <c r="C15" s="44"/>
      <c r="D15" s="44"/>
      <c r="E15" s="44"/>
      <c r="F15" s="29">
        <f>F16+F100+F109+F141+F166+F247+F261+F281+F312</f>
        <v>93564737.98</v>
      </c>
      <c r="G15" s="27"/>
      <c r="H15" s="27"/>
    </row>
    <row r="16" spans="1:6" ht="12">
      <c r="A16" s="1" t="s">
        <v>5</v>
      </c>
      <c r="B16" s="2" t="s">
        <v>6</v>
      </c>
      <c r="C16" s="3" t="s">
        <v>7</v>
      </c>
      <c r="D16" s="51"/>
      <c r="E16" s="51"/>
      <c r="F16" s="28">
        <f>F17+F22+F36+F45+F51</f>
        <v>31388459.92</v>
      </c>
    </row>
    <row r="17" spans="1:8" s="23" customFormat="1" ht="36">
      <c r="A17" s="45" t="s">
        <v>51</v>
      </c>
      <c r="B17" s="46" t="s">
        <v>6</v>
      </c>
      <c r="C17" s="14" t="s">
        <v>8</v>
      </c>
      <c r="D17" s="17"/>
      <c r="E17" s="17"/>
      <c r="F17" s="35">
        <f>+F18</f>
        <v>1931004</v>
      </c>
      <c r="G17" s="11"/>
      <c r="H17" s="11"/>
    </row>
    <row r="18" spans="1:6" ht="36">
      <c r="A18" s="33" t="s">
        <v>52</v>
      </c>
      <c r="B18" s="56" t="s">
        <v>6</v>
      </c>
      <c r="C18" s="56" t="s">
        <v>8</v>
      </c>
      <c r="D18" s="56" t="s">
        <v>137</v>
      </c>
      <c r="E18" s="56"/>
      <c r="F18" s="29">
        <f>F19</f>
        <v>1931004</v>
      </c>
    </row>
    <row r="19" spans="1:6" ht="12">
      <c r="A19" s="55" t="s">
        <v>9</v>
      </c>
      <c r="B19" s="56" t="s">
        <v>6</v>
      </c>
      <c r="C19" s="56" t="s">
        <v>8</v>
      </c>
      <c r="D19" s="56" t="s">
        <v>137</v>
      </c>
      <c r="E19" s="56"/>
      <c r="F19" s="29">
        <f>F20</f>
        <v>1931004</v>
      </c>
    </row>
    <row r="20" spans="1:8" ht="27.75" customHeight="1">
      <c r="A20" s="47" t="s">
        <v>65</v>
      </c>
      <c r="B20" s="4" t="s">
        <v>6</v>
      </c>
      <c r="C20" s="4" t="s">
        <v>8</v>
      </c>
      <c r="D20" s="4" t="s">
        <v>137</v>
      </c>
      <c r="E20" s="4" t="s">
        <v>54</v>
      </c>
      <c r="F20" s="31">
        <f>F21</f>
        <v>1931004</v>
      </c>
      <c r="G20" s="21"/>
      <c r="H20" s="21"/>
    </row>
    <row r="21" spans="1:8" ht="27.75" customHeight="1">
      <c r="A21" s="47" t="s">
        <v>66</v>
      </c>
      <c r="B21" s="4" t="s">
        <v>6</v>
      </c>
      <c r="C21" s="4" t="s">
        <v>8</v>
      </c>
      <c r="D21" s="4" t="s">
        <v>137</v>
      </c>
      <c r="E21" s="4" t="s">
        <v>56</v>
      </c>
      <c r="F21" s="32">
        <v>1931004</v>
      </c>
      <c r="G21" s="21"/>
      <c r="H21" s="21"/>
    </row>
    <row r="22" spans="1:8" ht="36">
      <c r="A22" s="41" t="s">
        <v>10</v>
      </c>
      <c r="B22" s="14" t="s">
        <v>6</v>
      </c>
      <c r="C22" s="14" t="s">
        <v>11</v>
      </c>
      <c r="D22" s="17"/>
      <c r="E22" s="17"/>
      <c r="F22" s="35">
        <f>F32+F23</f>
        <v>10693905.73</v>
      </c>
      <c r="G22" s="21"/>
      <c r="H22" s="21"/>
    </row>
    <row r="23" spans="1:8" ht="36">
      <c r="A23" s="33" t="s">
        <v>289</v>
      </c>
      <c r="B23" s="56" t="s">
        <v>6</v>
      </c>
      <c r="C23" s="56" t="s">
        <v>11</v>
      </c>
      <c r="D23" s="56" t="s">
        <v>138</v>
      </c>
      <c r="E23" s="56"/>
      <c r="F23" s="29">
        <f>F24</f>
        <v>9558369.73</v>
      </c>
      <c r="G23" s="21"/>
      <c r="H23" s="21"/>
    </row>
    <row r="24" spans="1:8" ht="24">
      <c r="A24" s="55" t="s">
        <v>136</v>
      </c>
      <c r="B24" s="56" t="s">
        <v>6</v>
      </c>
      <c r="C24" s="57" t="s">
        <v>11</v>
      </c>
      <c r="D24" s="56" t="s">
        <v>139</v>
      </c>
      <c r="E24" s="56"/>
      <c r="F24" s="29">
        <f>F25</f>
        <v>9558369.73</v>
      </c>
      <c r="G24" s="21"/>
      <c r="H24" s="21"/>
    </row>
    <row r="25" spans="1:8" ht="12">
      <c r="A25" s="55" t="s">
        <v>53</v>
      </c>
      <c r="B25" s="56" t="s">
        <v>6</v>
      </c>
      <c r="C25" s="56" t="s">
        <v>11</v>
      </c>
      <c r="D25" s="56" t="s">
        <v>140</v>
      </c>
      <c r="E25" s="56"/>
      <c r="F25" s="29">
        <f>F26+F28+F30</f>
        <v>9558369.73</v>
      </c>
      <c r="G25" s="21"/>
      <c r="H25" s="21"/>
    </row>
    <row r="26" spans="1:8" ht="48">
      <c r="A26" s="48" t="s">
        <v>86</v>
      </c>
      <c r="B26" s="4" t="s">
        <v>6</v>
      </c>
      <c r="C26" s="4" t="s">
        <v>11</v>
      </c>
      <c r="D26" s="4" t="s">
        <v>140</v>
      </c>
      <c r="E26" s="4" t="s">
        <v>54</v>
      </c>
      <c r="F26" s="31">
        <f>F27</f>
        <v>7732189</v>
      </c>
      <c r="G26" s="21"/>
      <c r="H26" s="21"/>
    </row>
    <row r="27" spans="1:8" ht="24">
      <c r="A27" s="49" t="s">
        <v>96</v>
      </c>
      <c r="B27" s="4" t="s">
        <v>6</v>
      </c>
      <c r="C27" s="4" t="s">
        <v>11</v>
      </c>
      <c r="D27" s="4" t="s">
        <v>140</v>
      </c>
      <c r="E27" s="4" t="s">
        <v>56</v>
      </c>
      <c r="F27" s="32">
        <f>5938240+1793349+600</f>
        <v>7732189</v>
      </c>
      <c r="G27" s="21"/>
      <c r="H27" s="21"/>
    </row>
    <row r="28" spans="1:8" ht="24">
      <c r="A28" s="47" t="s">
        <v>65</v>
      </c>
      <c r="B28" s="30" t="s">
        <v>6</v>
      </c>
      <c r="C28" s="4" t="s">
        <v>11</v>
      </c>
      <c r="D28" s="4" t="s">
        <v>140</v>
      </c>
      <c r="E28" s="4" t="s">
        <v>57</v>
      </c>
      <c r="F28" s="31">
        <f>F29</f>
        <v>1791180.73</v>
      </c>
      <c r="G28" s="21"/>
      <c r="H28" s="21"/>
    </row>
    <row r="29" spans="1:8" ht="24">
      <c r="A29" s="47" t="s">
        <v>66</v>
      </c>
      <c r="B29" s="30" t="s">
        <v>6</v>
      </c>
      <c r="C29" s="4" t="s">
        <v>11</v>
      </c>
      <c r="D29" s="4" t="s">
        <v>140</v>
      </c>
      <c r="E29" s="4" t="s">
        <v>58</v>
      </c>
      <c r="F29" s="32">
        <v>1791180.73</v>
      </c>
      <c r="G29" s="21"/>
      <c r="H29" s="21"/>
    </row>
    <row r="30" spans="1:8" ht="12">
      <c r="A30" s="49" t="s">
        <v>47</v>
      </c>
      <c r="B30" s="30" t="s">
        <v>6</v>
      </c>
      <c r="C30" s="4" t="s">
        <v>11</v>
      </c>
      <c r="D30" s="4" t="s">
        <v>140</v>
      </c>
      <c r="E30" s="4" t="s">
        <v>59</v>
      </c>
      <c r="F30" s="31">
        <f>F31</f>
        <v>35000</v>
      </c>
      <c r="G30" s="21"/>
      <c r="H30" s="21"/>
    </row>
    <row r="31" spans="1:8" ht="12">
      <c r="A31" s="49" t="s">
        <v>67</v>
      </c>
      <c r="B31" s="30" t="s">
        <v>6</v>
      </c>
      <c r="C31" s="4" t="s">
        <v>11</v>
      </c>
      <c r="D31" s="4" t="s">
        <v>140</v>
      </c>
      <c r="E31" s="4" t="s">
        <v>60</v>
      </c>
      <c r="F31" s="32">
        <v>35000</v>
      </c>
      <c r="G31" s="21"/>
      <c r="H31" s="21"/>
    </row>
    <row r="32" spans="1:8" ht="12">
      <c r="A32" s="33" t="s">
        <v>61</v>
      </c>
      <c r="B32" s="56" t="s">
        <v>6</v>
      </c>
      <c r="C32" s="56" t="s">
        <v>11</v>
      </c>
      <c r="D32" s="56" t="s">
        <v>141</v>
      </c>
      <c r="E32" s="56"/>
      <c r="F32" s="29">
        <f>F33</f>
        <v>1135536</v>
      </c>
      <c r="G32" s="21"/>
      <c r="H32" s="21"/>
    </row>
    <row r="33" spans="1:8" ht="24">
      <c r="A33" s="55" t="s">
        <v>62</v>
      </c>
      <c r="B33" s="56" t="s">
        <v>6</v>
      </c>
      <c r="C33" s="56" t="s">
        <v>11</v>
      </c>
      <c r="D33" s="56" t="s">
        <v>142</v>
      </c>
      <c r="E33" s="56"/>
      <c r="F33" s="29">
        <f>F34</f>
        <v>1135536</v>
      </c>
      <c r="G33" s="21"/>
      <c r="H33" s="21"/>
    </row>
    <row r="34" spans="1:8" ht="48">
      <c r="A34" s="48" t="s">
        <v>86</v>
      </c>
      <c r="B34" s="4" t="s">
        <v>6</v>
      </c>
      <c r="C34" s="4" t="s">
        <v>11</v>
      </c>
      <c r="D34" s="4" t="s">
        <v>142</v>
      </c>
      <c r="E34" s="4" t="s">
        <v>54</v>
      </c>
      <c r="F34" s="31">
        <f>F35</f>
        <v>1135536</v>
      </c>
      <c r="G34" s="21"/>
      <c r="H34" s="21"/>
    </row>
    <row r="35" spans="1:8" ht="24">
      <c r="A35" s="49" t="s">
        <v>81</v>
      </c>
      <c r="B35" s="4" t="s">
        <v>6</v>
      </c>
      <c r="C35" s="4" t="s">
        <v>11</v>
      </c>
      <c r="D35" s="4" t="s">
        <v>142</v>
      </c>
      <c r="E35" s="4" t="s">
        <v>56</v>
      </c>
      <c r="F35" s="32">
        <f>907724+227812</f>
        <v>1135536</v>
      </c>
      <c r="G35" s="21"/>
      <c r="H35" s="21"/>
    </row>
    <row r="36" spans="1:8" ht="12">
      <c r="A36" s="13" t="s">
        <v>106</v>
      </c>
      <c r="B36" s="14" t="s">
        <v>6</v>
      </c>
      <c r="C36" s="15" t="s">
        <v>108</v>
      </c>
      <c r="D36" s="9"/>
      <c r="E36" s="59"/>
      <c r="F36" s="35">
        <f>F37</f>
        <v>123595.56000000001</v>
      </c>
      <c r="G36" s="21"/>
      <c r="H36" s="21"/>
    </row>
    <row r="37" spans="1:8" ht="12">
      <c r="A37" s="33" t="s">
        <v>106</v>
      </c>
      <c r="B37" s="58" t="s">
        <v>6</v>
      </c>
      <c r="C37" s="56" t="s">
        <v>108</v>
      </c>
      <c r="D37" s="56" t="s">
        <v>143</v>
      </c>
      <c r="E37" s="56"/>
      <c r="F37" s="29">
        <f>F38</f>
        <v>123595.56000000001</v>
      </c>
      <c r="G37" s="21"/>
      <c r="H37" s="21"/>
    </row>
    <row r="38" spans="1:8" ht="12">
      <c r="A38" s="61" t="s">
        <v>107</v>
      </c>
      <c r="B38" s="58" t="s">
        <v>6</v>
      </c>
      <c r="C38" s="56" t="s">
        <v>108</v>
      </c>
      <c r="D38" s="56" t="s">
        <v>144</v>
      </c>
      <c r="E38" s="56"/>
      <c r="F38" s="29">
        <f>F39+F41+F43</f>
        <v>123595.56000000001</v>
      </c>
      <c r="G38" s="21"/>
      <c r="H38" s="21"/>
    </row>
    <row r="39" spans="1:8" ht="48">
      <c r="A39" s="48" t="s">
        <v>345</v>
      </c>
      <c r="B39" s="4" t="s">
        <v>6</v>
      </c>
      <c r="C39" s="4" t="s">
        <v>108</v>
      </c>
      <c r="D39" s="4" t="s">
        <v>144</v>
      </c>
      <c r="E39" s="4" t="s">
        <v>54</v>
      </c>
      <c r="F39" s="29">
        <f>F40</f>
        <v>78979.96</v>
      </c>
      <c r="G39" s="21"/>
      <c r="H39" s="21"/>
    </row>
    <row r="40" spans="1:8" ht="24">
      <c r="A40" s="49" t="s">
        <v>81</v>
      </c>
      <c r="B40" s="4" t="s">
        <v>6</v>
      </c>
      <c r="C40" s="4" t="s">
        <v>108</v>
      </c>
      <c r="D40" s="4" t="s">
        <v>144</v>
      </c>
      <c r="E40" s="4" t="s">
        <v>56</v>
      </c>
      <c r="F40" s="32">
        <v>78979.96</v>
      </c>
      <c r="G40" s="21"/>
      <c r="H40" s="21"/>
    </row>
    <row r="41" spans="1:6" ht="24">
      <c r="A41" s="47" t="s">
        <v>65</v>
      </c>
      <c r="B41" s="4" t="s">
        <v>6</v>
      </c>
      <c r="C41" s="4" t="s">
        <v>108</v>
      </c>
      <c r="D41" s="4" t="s">
        <v>144</v>
      </c>
      <c r="E41" s="4" t="s">
        <v>57</v>
      </c>
      <c r="F41" s="31">
        <f>F42</f>
        <v>28405</v>
      </c>
    </row>
    <row r="42" spans="1:6" ht="24">
      <c r="A42" s="47" t="s">
        <v>66</v>
      </c>
      <c r="B42" s="4" t="s">
        <v>6</v>
      </c>
      <c r="C42" s="4" t="s">
        <v>108</v>
      </c>
      <c r="D42" s="4" t="s">
        <v>144</v>
      </c>
      <c r="E42" s="4" t="s">
        <v>58</v>
      </c>
      <c r="F42" s="32">
        <v>28405</v>
      </c>
    </row>
    <row r="43" spans="1:6" ht="12">
      <c r="A43" s="65" t="s">
        <v>344</v>
      </c>
      <c r="B43" s="4" t="s">
        <v>6</v>
      </c>
      <c r="C43" s="4" t="s">
        <v>108</v>
      </c>
      <c r="D43" s="4" t="s">
        <v>144</v>
      </c>
      <c r="E43" s="4" t="s">
        <v>59</v>
      </c>
      <c r="F43" s="31">
        <f>F44</f>
        <v>16210.6</v>
      </c>
    </row>
    <row r="44" spans="1:6" ht="12">
      <c r="A44" s="65" t="s">
        <v>335</v>
      </c>
      <c r="B44" s="4" t="s">
        <v>6</v>
      </c>
      <c r="C44" s="4" t="s">
        <v>108</v>
      </c>
      <c r="D44" s="4" t="s">
        <v>144</v>
      </c>
      <c r="E44" s="4" t="s">
        <v>336</v>
      </c>
      <c r="F44" s="32">
        <v>16210.6</v>
      </c>
    </row>
    <row r="45" spans="1:8" ht="12">
      <c r="A45" s="13" t="s">
        <v>12</v>
      </c>
      <c r="B45" s="14" t="s">
        <v>6</v>
      </c>
      <c r="C45" s="15" t="s">
        <v>13</v>
      </c>
      <c r="D45" s="9"/>
      <c r="E45" s="59"/>
      <c r="F45" s="35">
        <f>F46</f>
        <v>400000</v>
      </c>
      <c r="G45" s="21"/>
      <c r="H45" s="21"/>
    </row>
    <row r="46" spans="1:8" ht="36">
      <c r="A46" s="33" t="s">
        <v>90</v>
      </c>
      <c r="B46" s="58" t="s">
        <v>6</v>
      </c>
      <c r="C46" s="56" t="s">
        <v>13</v>
      </c>
      <c r="D46" s="56" t="s">
        <v>146</v>
      </c>
      <c r="E46" s="4"/>
      <c r="F46" s="29">
        <f>F47</f>
        <v>400000</v>
      </c>
      <c r="G46" s="21"/>
      <c r="H46" s="21"/>
    </row>
    <row r="47" spans="1:8" ht="24">
      <c r="A47" s="16" t="s">
        <v>145</v>
      </c>
      <c r="B47" s="58" t="s">
        <v>6</v>
      </c>
      <c r="C47" s="56" t="s">
        <v>13</v>
      </c>
      <c r="D47" s="56" t="s">
        <v>147</v>
      </c>
      <c r="E47" s="4"/>
      <c r="F47" s="29">
        <f>F48</f>
        <v>400000</v>
      </c>
      <c r="G47" s="21"/>
      <c r="H47" s="21"/>
    </row>
    <row r="48" spans="1:8" ht="12">
      <c r="A48" s="16" t="s">
        <v>63</v>
      </c>
      <c r="B48" s="58" t="s">
        <v>6</v>
      </c>
      <c r="C48" s="56" t="s">
        <v>13</v>
      </c>
      <c r="D48" s="56" t="s">
        <v>276</v>
      </c>
      <c r="E48" s="56"/>
      <c r="F48" s="29">
        <f>F49</f>
        <v>400000</v>
      </c>
      <c r="G48" s="21"/>
      <c r="H48" s="21"/>
    </row>
    <row r="49" spans="1:8" ht="12">
      <c r="A49" s="7" t="s">
        <v>47</v>
      </c>
      <c r="B49" s="30" t="s">
        <v>6</v>
      </c>
      <c r="C49" s="4" t="s">
        <v>13</v>
      </c>
      <c r="D49" s="4" t="s">
        <v>276</v>
      </c>
      <c r="E49" s="4">
        <v>800</v>
      </c>
      <c r="F49" s="31">
        <f>F50</f>
        <v>400000</v>
      </c>
      <c r="G49" s="21"/>
      <c r="H49" s="21"/>
    </row>
    <row r="50" spans="1:8" ht="12">
      <c r="A50" s="7" t="s">
        <v>64</v>
      </c>
      <c r="B50" s="30" t="s">
        <v>6</v>
      </c>
      <c r="C50" s="4" t="s">
        <v>13</v>
      </c>
      <c r="D50" s="4" t="s">
        <v>276</v>
      </c>
      <c r="E50" s="4">
        <v>870</v>
      </c>
      <c r="F50" s="32">
        <v>400000</v>
      </c>
      <c r="G50" s="21"/>
      <c r="H50" s="21"/>
    </row>
    <row r="51" spans="1:8" ht="12">
      <c r="A51" s="13" t="s">
        <v>14</v>
      </c>
      <c r="B51" s="14" t="s">
        <v>6</v>
      </c>
      <c r="C51" s="15" t="s">
        <v>15</v>
      </c>
      <c r="D51" s="17"/>
      <c r="E51" s="17"/>
      <c r="F51" s="35">
        <f>+F62+F67+F52+F77+F82+F92+F87</f>
        <v>18239954.63</v>
      </c>
      <c r="G51" s="21"/>
      <c r="H51" s="21"/>
    </row>
    <row r="52" spans="1:8" ht="24">
      <c r="A52" s="33" t="s">
        <v>69</v>
      </c>
      <c r="B52" s="58" t="s">
        <v>6</v>
      </c>
      <c r="C52" s="56" t="s">
        <v>15</v>
      </c>
      <c r="D52" s="56" t="s">
        <v>149</v>
      </c>
      <c r="E52" s="4"/>
      <c r="F52" s="29">
        <f>F53</f>
        <v>4185660</v>
      </c>
      <c r="G52" s="21"/>
      <c r="H52" s="21"/>
    </row>
    <row r="53" spans="1:8" ht="24">
      <c r="A53" s="63" t="s">
        <v>148</v>
      </c>
      <c r="B53" s="58" t="s">
        <v>6</v>
      </c>
      <c r="C53" s="56" t="s">
        <v>15</v>
      </c>
      <c r="D53" s="56" t="s">
        <v>150</v>
      </c>
      <c r="E53" s="4"/>
      <c r="F53" s="29">
        <f>F54+F59</f>
        <v>4185660</v>
      </c>
      <c r="G53" s="21"/>
      <c r="H53" s="21"/>
    </row>
    <row r="54" spans="1:8" ht="36">
      <c r="A54" s="63" t="s">
        <v>87</v>
      </c>
      <c r="B54" s="56" t="s">
        <v>6</v>
      </c>
      <c r="C54" s="56" t="s">
        <v>15</v>
      </c>
      <c r="D54" s="56" t="s">
        <v>151</v>
      </c>
      <c r="E54" s="56"/>
      <c r="F54" s="29">
        <f>F55+F57</f>
        <v>3862318</v>
      </c>
      <c r="G54" s="21"/>
      <c r="H54" s="21"/>
    </row>
    <row r="55" spans="1:8" ht="48">
      <c r="A55" s="48" t="s">
        <v>86</v>
      </c>
      <c r="B55" s="4" t="s">
        <v>6</v>
      </c>
      <c r="C55" s="4" t="s">
        <v>15</v>
      </c>
      <c r="D55" s="4" t="s">
        <v>151</v>
      </c>
      <c r="E55" s="4" t="s">
        <v>54</v>
      </c>
      <c r="F55" s="31">
        <f>F56</f>
        <v>3834800</v>
      </c>
      <c r="G55" s="21"/>
      <c r="H55" s="21"/>
    </row>
    <row r="56" spans="1:8" ht="24">
      <c r="A56" s="48" t="s">
        <v>55</v>
      </c>
      <c r="B56" s="4" t="s">
        <v>6</v>
      </c>
      <c r="C56" s="4" t="s">
        <v>15</v>
      </c>
      <c r="D56" s="4" t="s">
        <v>151</v>
      </c>
      <c r="E56" s="4" t="s">
        <v>56</v>
      </c>
      <c r="F56" s="32">
        <f>2945361+889439</f>
        <v>3834800</v>
      </c>
      <c r="G56" s="21"/>
      <c r="H56" s="21"/>
    </row>
    <row r="57" spans="1:8" ht="24">
      <c r="A57" s="47" t="s">
        <v>65</v>
      </c>
      <c r="B57" s="5" t="s">
        <v>6</v>
      </c>
      <c r="C57" s="4" t="s">
        <v>15</v>
      </c>
      <c r="D57" s="4" t="s">
        <v>151</v>
      </c>
      <c r="E57" s="5" t="s">
        <v>57</v>
      </c>
      <c r="F57" s="31">
        <f>F58</f>
        <v>27518</v>
      </c>
      <c r="G57" s="21"/>
      <c r="H57" s="21"/>
    </row>
    <row r="58" spans="1:8" ht="24">
      <c r="A58" s="47" t="s">
        <v>66</v>
      </c>
      <c r="B58" s="5" t="s">
        <v>6</v>
      </c>
      <c r="C58" s="4" t="s">
        <v>15</v>
      </c>
      <c r="D58" s="4" t="s">
        <v>151</v>
      </c>
      <c r="E58" s="5" t="s">
        <v>58</v>
      </c>
      <c r="F58" s="32">
        <v>27518</v>
      </c>
      <c r="G58" s="21"/>
      <c r="H58" s="21"/>
    </row>
    <row r="59" spans="1:8" ht="36">
      <c r="A59" s="64" t="s">
        <v>153</v>
      </c>
      <c r="B59" s="56" t="s">
        <v>154</v>
      </c>
      <c r="C59" s="56" t="s">
        <v>15</v>
      </c>
      <c r="D59" s="56" t="s">
        <v>152</v>
      </c>
      <c r="E59" s="56" t="s">
        <v>57</v>
      </c>
      <c r="F59" s="29">
        <f>F60</f>
        <v>323342</v>
      </c>
      <c r="G59" s="21"/>
      <c r="H59" s="21"/>
    </row>
    <row r="60" spans="1:8" ht="24">
      <c r="A60" s="47" t="s">
        <v>65</v>
      </c>
      <c r="B60" s="4" t="s">
        <v>6</v>
      </c>
      <c r="C60" s="4" t="s">
        <v>15</v>
      </c>
      <c r="D60" s="4" t="s">
        <v>152</v>
      </c>
      <c r="E60" s="4" t="s">
        <v>57</v>
      </c>
      <c r="F60" s="31">
        <f>F61</f>
        <v>323342</v>
      </c>
      <c r="G60" s="21"/>
      <c r="H60" s="21"/>
    </row>
    <row r="61" spans="1:8" ht="24">
      <c r="A61" s="47" t="s">
        <v>66</v>
      </c>
      <c r="B61" s="4" t="s">
        <v>6</v>
      </c>
      <c r="C61" s="4" t="s">
        <v>15</v>
      </c>
      <c r="D61" s="4" t="s">
        <v>152</v>
      </c>
      <c r="E61" s="4" t="s">
        <v>58</v>
      </c>
      <c r="F61" s="32">
        <v>323342</v>
      </c>
      <c r="G61" s="21"/>
      <c r="H61" s="21"/>
    </row>
    <row r="62" spans="1:8" ht="36">
      <c r="A62" s="33" t="s">
        <v>68</v>
      </c>
      <c r="B62" s="58" t="s">
        <v>6</v>
      </c>
      <c r="C62" s="56" t="s">
        <v>15</v>
      </c>
      <c r="D62" s="56" t="s">
        <v>157</v>
      </c>
      <c r="E62" s="4"/>
      <c r="F62" s="29">
        <f>F63</f>
        <v>1064000</v>
      </c>
      <c r="G62" s="21"/>
      <c r="H62" s="21"/>
    </row>
    <row r="63" spans="1:8" ht="24">
      <c r="A63" s="16" t="s">
        <v>155</v>
      </c>
      <c r="B63" s="58" t="s">
        <v>6</v>
      </c>
      <c r="C63" s="56" t="s">
        <v>15</v>
      </c>
      <c r="D63" s="56" t="s">
        <v>282</v>
      </c>
      <c r="E63" s="4"/>
      <c r="F63" s="29">
        <f>F64</f>
        <v>1064000</v>
      </c>
      <c r="G63" s="21"/>
      <c r="H63" s="21"/>
    </row>
    <row r="64" spans="1:8" ht="12">
      <c r="A64" s="16" t="s">
        <v>283</v>
      </c>
      <c r="B64" s="58" t="s">
        <v>6</v>
      </c>
      <c r="C64" s="56" t="s">
        <v>15</v>
      </c>
      <c r="D64" s="56" t="s">
        <v>156</v>
      </c>
      <c r="E64" s="56"/>
      <c r="F64" s="29">
        <f>F65</f>
        <v>1064000</v>
      </c>
      <c r="G64" s="21"/>
      <c r="H64" s="21"/>
    </row>
    <row r="65" spans="1:8" ht="24">
      <c r="A65" s="47" t="s">
        <v>65</v>
      </c>
      <c r="B65" s="30" t="s">
        <v>6</v>
      </c>
      <c r="C65" s="4" t="s">
        <v>15</v>
      </c>
      <c r="D65" s="4" t="s">
        <v>156</v>
      </c>
      <c r="E65" s="4" t="s">
        <v>57</v>
      </c>
      <c r="F65" s="31">
        <f>F66</f>
        <v>1064000</v>
      </c>
      <c r="G65" s="21"/>
      <c r="H65" s="21"/>
    </row>
    <row r="66" spans="1:8" ht="24">
      <c r="A66" s="47" t="s">
        <v>66</v>
      </c>
      <c r="B66" s="30" t="s">
        <v>6</v>
      </c>
      <c r="C66" s="4" t="s">
        <v>15</v>
      </c>
      <c r="D66" s="4" t="s">
        <v>156</v>
      </c>
      <c r="E66" s="4" t="s">
        <v>58</v>
      </c>
      <c r="F66" s="32">
        <v>1064000</v>
      </c>
      <c r="G66" s="21"/>
      <c r="H66" s="21"/>
    </row>
    <row r="67" spans="1:8" ht="24">
      <c r="A67" s="33" t="s">
        <v>189</v>
      </c>
      <c r="B67" s="58" t="s">
        <v>6</v>
      </c>
      <c r="C67" s="56" t="s">
        <v>15</v>
      </c>
      <c r="D67" s="56" t="s">
        <v>190</v>
      </c>
      <c r="E67" s="56"/>
      <c r="F67" s="29">
        <f>F68</f>
        <v>341722.82</v>
      </c>
      <c r="G67" s="21"/>
      <c r="H67" s="21"/>
    </row>
    <row r="68" spans="1:8" ht="24">
      <c r="A68" s="55" t="s">
        <v>192</v>
      </c>
      <c r="B68" s="58" t="s">
        <v>6</v>
      </c>
      <c r="C68" s="56" t="s">
        <v>15</v>
      </c>
      <c r="D68" s="56" t="s">
        <v>191</v>
      </c>
      <c r="E68" s="56"/>
      <c r="F68" s="29">
        <f>F69+F74</f>
        <v>341722.82</v>
      </c>
      <c r="G68" s="21"/>
      <c r="H68" s="21"/>
    </row>
    <row r="69" spans="1:8" ht="12">
      <c r="A69" s="55" t="s">
        <v>193</v>
      </c>
      <c r="B69" s="58" t="s">
        <v>6</v>
      </c>
      <c r="C69" s="56" t="s">
        <v>15</v>
      </c>
      <c r="D69" s="56" t="s">
        <v>194</v>
      </c>
      <c r="E69" s="56"/>
      <c r="F69" s="29">
        <f>F70+F72</f>
        <v>283286.05</v>
      </c>
      <c r="G69" s="21"/>
      <c r="H69" s="21"/>
    </row>
    <row r="70" spans="1:8" ht="24">
      <c r="A70" s="47" t="s">
        <v>65</v>
      </c>
      <c r="B70" s="30" t="s">
        <v>6</v>
      </c>
      <c r="C70" s="4" t="s">
        <v>15</v>
      </c>
      <c r="D70" s="4" t="s">
        <v>194</v>
      </c>
      <c r="E70" s="4" t="s">
        <v>57</v>
      </c>
      <c r="F70" s="31">
        <f>F71</f>
        <v>278286.05</v>
      </c>
      <c r="G70" s="21"/>
      <c r="H70" s="21"/>
    </row>
    <row r="71" spans="1:8" ht="24">
      <c r="A71" s="47" t="s">
        <v>66</v>
      </c>
      <c r="B71" s="30" t="s">
        <v>6</v>
      </c>
      <c r="C71" s="4" t="s">
        <v>15</v>
      </c>
      <c r="D71" s="4" t="s">
        <v>194</v>
      </c>
      <c r="E71" s="4" t="s">
        <v>58</v>
      </c>
      <c r="F71" s="32">
        <v>278286.05</v>
      </c>
      <c r="G71" s="21"/>
      <c r="H71" s="21"/>
    </row>
    <row r="72" spans="1:8" ht="12">
      <c r="A72" s="52" t="s">
        <v>103</v>
      </c>
      <c r="B72" s="30" t="s">
        <v>6</v>
      </c>
      <c r="C72" s="4" t="s">
        <v>15</v>
      </c>
      <c r="D72" s="4" t="s">
        <v>194</v>
      </c>
      <c r="E72" s="5" t="s">
        <v>102</v>
      </c>
      <c r="F72" s="31">
        <f>F73</f>
        <v>5000</v>
      </c>
      <c r="G72" s="21"/>
      <c r="H72" s="21"/>
    </row>
    <row r="73" spans="1:8" ht="12">
      <c r="A73" s="52" t="s">
        <v>104</v>
      </c>
      <c r="B73" s="30" t="s">
        <v>6</v>
      </c>
      <c r="C73" s="4" t="s">
        <v>15</v>
      </c>
      <c r="D73" s="4" t="s">
        <v>194</v>
      </c>
      <c r="E73" s="5" t="s">
        <v>101</v>
      </c>
      <c r="F73" s="32">
        <v>5000</v>
      </c>
      <c r="G73" s="21"/>
      <c r="H73" s="21"/>
    </row>
    <row r="74" spans="1:8" ht="12">
      <c r="A74" s="55" t="s">
        <v>196</v>
      </c>
      <c r="B74" s="58" t="s">
        <v>6</v>
      </c>
      <c r="C74" s="56" t="s">
        <v>15</v>
      </c>
      <c r="D74" s="56" t="s">
        <v>197</v>
      </c>
      <c r="E74" s="4"/>
      <c r="F74" s="29">
        <f>F75</f>
        <v>58436.77</v>
      </c>
      <c r="G74" s="21"/>
      <c r="H74" s="21"/>
    </row>
    <row r="75" spans="1:8" ht="24">
      <c r="A75" s="47" t="s">
        <v>65</v>
      </c>
      <c r="B75" s="30" t="s">
        <v>6</v>
      </c>
      <c r="C75" s="4" t="s">
        <v>15</v>
      </c>
      <c r="D75" s="5" t="s">
        <v>197</v>
      </c>
      <c r="E75" s="5" t="s">
        <v>57</v>
      </c>
      <c r="F75" s="31">
        <f>F76</f>
        <v>58436.77</v>
      </c>
      <c r="G75" s="21"/>
      <c r="H75" s="21"/>
    </row>
    <row r="76" spans="1:8" ht="24">
      <c r="A76" s="47" t="s">
        <v>66</v>
      </c>
      <c r="B76" s="30" t="s">
        <v>6</v>
      </c>
      <c r="C76" s="4" t="s">
        <v>15</v>
      </c>
      <c r="D76" s="5" t="s">
        <v>197</v>
      </c>
      <c r="E76" s="5" t="s">
        <v>58</v>
      </c>
      <c r="F76" s="32">
        <v>58436.77</v>
      </c>
      <c r="G76" s="21"/>
      <c r="H76" s="21"/>
    </row>
    <row r="77" spans="1:8" ht="36">
      <c r="A77" s="33" t="s">
        <v>75</v>
      </c>
      <c r="B77" s="56" t="s">
        <v>6</v>
      </c>
      <c r="C77" s="56" t="s">
        <v>15</v>
      </c>
      <c r="D77" s="56" t="s">
        <v>159</v>
      </c>
      <c r="E77" s="4"/>
      <c r="F77" s="29">
        <f>F78</f>
        <v>1472649.52</v>
      </c>
      <c r="G77" s="21"/>
      <c r="H77" s="21"/>
    </row>
    <row r="78" spans="1:8" ht="36">
      <c r="A78" s="54" t="s">
        <v>248</v>
      </c>
      <c r="B78" s="56" t="s">
        <v>6</v>
      </c>
      <c r="C78" s="56" t="s">
        <v>15</v>
      </c>
      <c r="D78" s="56" t="s">
        <v>158</v>
      </c>
      <c r="E78" s="4"/>
      <c r="F78" s="29">
        <f>+F79</f>
        <v>1472649.52</v>
      </c>
      <c r="G78" s="21"/>
      <c r="H78" s="21"/>
    </row>
    <row r="79" spans="1:8" ht="24">
      <c r="A79" s="54" t="s">
        <v>270</v>
      </c>
      <c r="B79" s="56" t="s">
        <v>6</v>
      </c>
      <c r="C79" s="56" t="s">
        <v>15</v>
      </c>
      <c r="D79" s="56" t="s">
        <v>325</v>
      </c>
      <c r="E79" s="56"/>
      <c r="F79" s="29">
        <f>F80</f>
        <v>1472649.52</v>
      </c>
      <c r="G79" s="21"/>
      <c r="H79" s="21"/>
    </row>
    <row r="80" spans="1:8" ht="24">
      <c r="A80" s="47" t="s">
        <v>65</v>
      </c>
      <c r="B80" s="4" t="s">
        <v>6</v>
      </c>
      <c r="C80" s="4" t="s">
        <v>15</v>
      </c>
      <c r="D80" s="4" t="s">
        <v>325</v>
      </c>
      <c r="E80" s="4" t="s">
        <v>57</v>
      </c>
      <c r="F80" s="31">
        <f>F81</f>
        <v>1472649.52</v>
      </c>
      <c r="G80" s="21"/>
      <c r="H80" s="21"/>
    </row>
    <row r="81" spans="1:8" ht="24">
      <c r="A81" s="47" t="s">
        <v>66</v>
      </c>
      <c r="B81" s="4" t="s">
        <v>6</v>
      </c>
      <c r="C81" s="4" t="s">
        <v>15</v>
      </c>
      <c r="D81" s="4" t="s">
        <v>325</v>
      </c>
      <c r="E81" s="4" t="s">
        <v>58</v>
      </c>
      <c r="F81" s="32">
        <v>1472649.52</v>
      </c>
      <c r="G81" s="21"/>
      <c r="H81" s="21"/>
    </row>
    <row r="82" spans="1:8" ht="24">
      <c r="A82" s="33" t="s">
        <v>74</v>
      </c>
      <c r="B82" s="56" t="s">
        <v>6</v>
      </c>
      <c r="C82" s="56" t="s">
        <v>15</v>
      </c>
      <c r="D82" s="57" t="s">
        <v>320</v>
      </c>
      <c r="E82" s="5"/>
      <c r="F82" s="29">
        <f>F83</f>
        <v>366965</v>
      </c>
      <c r="G82" s="21"/>
      <c r="H82" s="21"/>
    </row>
    <row r="83" spans="1:8" ht="24">
      <c r="A83" s="54" t="s">
        <v>160</v>
      </c>
      <c r="B83" s="56" t="s">
        <v>6</v>
      </c>
      <c r="C83" s="56" t="s">
        <v>15</v>
      </c>
      <c r="D83" s="57" t="s">
        <v>320</v>
      </c>
      <c r="E83" s="5"/>
      <c r="F83" s="29">
        <f>F84</f>
        <v>366965</v>
      </c>
      <c r="G83" s="21"/>
      <c r="H83" s="21"/>
    </row>
    <row r="84" spans="1:8" ht="24">
      <c r="A84" s="54" t="s">
        <v>91</v>
      </c>
      <c r="B84" s="56" t="s">
        <v>6</v>
      </c>
      <c r="C84" s="57" t="s">
        <v>15</v>
      </c>
      <c r="D84" s="57" t="s">
        <v>320</v>
      </c>
      <c r="E84" s="57"/>
      <c r="F84" s="29">
        <f>F85</f>
        <v>366965</v>
      </c>
      <c r="G84" s="21"/>
      <c r="H84" s="21"/>
    </row>
    <row r="85" spans="1:8" ht="24">
      <c r="A85" s="47" t="s">
        <v>65</v>
      </c>
      <c r="B85" s="4" t="s">
        <v>6</v>
      </c>
      <c r="C85" s="5" t="s">
        <v>15</v>
      </c>
      <c r="D85" s="5" t="s">
        <v>320</v>
      </c>
      <c r="E85" s="5" t="s">
        <v>57</v>
      </c>
      <c r="F85" s="31">
        <f>F86</f>
        <v>366965</v>
      </c>
      <c r="G85" s="21"/>
      <c r="H85" s="21"/>
    </row>
    <row r="86" spans="1:8" ht="24">
      <c r="A86" s="47" t="s">
        <v>66</v>
      </c>
      <c r="B86" s="4" t="s">
        <v>6</v>
      </c>
      <c r="C86" s="5" t="s">
        <v>15</v>
      </c>
      <c r="D86" s="5" t="s">
        <v>320</v>
      </c>
      <c r="E86" s="5" t="s">
        <v>58</v>
      </c>
      <c r="F86" s="32">
        <v>366965</v>
      </c>
      <c r="G86" s="21"/>
      <c r="H86" s="21"/>
    </row>
    <row r="87" spans="1:8" ht="24">
      <c r="A87" s="81" t="s">
        <v>337</v>
      </c>
      <c r="B87" s="56" t="s">
        <v>6</v>
      </c>
      <c r="C87" s="57" t="s">
        <v>15</v>
      </c>
      <c r="D87" s="57" t="s">
        <v>338</v>
      </c>
      <c r="E87" s="57"/>
      <c r="F87" s="29">
        <f>F88</f>
        <v>10000000</v>
      </c>
      <c r="G87" s="21"/>
      <c r="H87" s="21"/>
    </row>
    <row r="88" spans="1:8" ht="12">
      <c r="A88" s="55" t="s">
        <v>78</v>
      </c>
      <c r="B88" s="56" t="s">
        <v>6</v>
      </c>
      <c r="C88" s="57" t="s">
        <v>15</v>
      </c>
      <c r="D88" s="57" t="s">
        <v>339</v>
      </c>
      <c r="E88" s="57"/>
      <c r="F88" s="29">
        <f>F89</f>
        <v>10000000</v>
      </c>
      <c r="G88" s="21"/>
      <c r="H88" s="21"/>
    </row>
    <row r="89" spans="1:8" ht="24">
      <c r="A89" s="55" t="s">
        <v>340</v>
      </c>
      <c r="B89" s="56" t="s">
        <v>6</v>
      </c>
      <c r="C89" s="57" t="s">
        <v>15</v>
      </c>
      <c r="D89" s="57" t="s">
        <v>341</v>
      </c>
      <c r="E89" s="57"/>
      <c r="F89" s="29">
        <f>F90</f>
        <v>10000000</v>
      </c>
      <c r="G89" s="21"/>
      <c r="H89" s="21"/>
    </row>
    <row r="90" spans="1:8" ht="12">
      <c r="A90" s="65" t="s">
        <v>343</v>
      </c>
      <c r="B90" s="4" t="s">
        <v>6</v>
      </c>
      <c r="C90" s="5" t="s">
        <v>15</v>
      </c>
      <c r="D90" s="5" t="s">
        <v>341</v>
      </c>
      <c r="E90" s="5" t="s">
        <v>132</v>
      </c>
      <c r="F90" s="31">
        <f>F91</f>
        <v>10000000</v>
      </c>
      <c r="G90" s="21"/>
      <c r="H90" s="21"/>
    </row>
    <row r="91" spans="1:8" ht="17.25" customHeight="1">
      <c r="A91" s="71" t="s">
        <v>342</v>
      </c>
      <c r="B91" s="4" t="s">
        <v>6</v>
      </c>
      <c r="C91" s="5" t="s">
        <v>15</v>
      </c>
      <c r="D91" s="5" t="s">
        <v>341</v>
      </c>
      <c r="E91" s="5" t="s">
        <v>133</v>
      </c>
      <c r="F91" s="32">
        <v>10000000</v>
      </c>
      <c r="G91" s="21"/>
      <c r="H91" s="21"/>
    </row>
    <row r="92" spans="1:8" ht="12">
      <c r="A92" s="50" t="s">
        <v>14</v>
      </c>
      <c r="B92" s="56" t="s">
        <v>6</v>
      </c>
      <c r="C92" s="57" t="s">
        <v>15</v>
      </c>
      <c r="D92" s="56" t="s">
        <v>273</v>
      </c>
      <c r="E92" s="5"/>
      <c r="F92" s="29">
        <f>F93</f>
        <v>808957.29</v>
      </c>
      <c r="G92" s="21"/>
      <c r="H92" s="21"/>
    </row>
    <row r="93" spans="1:8" ht="12">
      <c r="A93" s="23" t="s">
        <v>124</v>
      </c>
      <c r="B93" s="56" t="s">
        <v>6</v>
      </c>
      <c r="C93" s="57" t="s">
        <v>15</v>
      </c>
      <c r="D93" s="58" t="s">
        <v>274</v>
      </c>
      <c r="E93" s="57"/>
      <c r="F93" s="29">
        <f>F94+F96+F98</f>
        <v>808957.29</v>
      </c>
      <c r="G93" s="21"/>
      <c r="H93" s="21"/>
    </row>
    <row r="94" spans="1:8" ht="24">
      <c r="A94" s="47" t="s">
        <v>65</v>
      </c>
      <c r="B94" s="4" t="s">
        <v>6</v>
      </c>
      <c r="C94" s="5" t="s">
        <v>15</v>
      </c>
      <c r="D94" s="30" t="s">
        <v>274</v>
      </c>
      <c r="E94" s="5" t="s">
        <v>57</v>
      </c>
      <c r="F94" s="31">
        <f>F95</f>
        <v>157844</v>
      </c>
      <c r="G94" s="21"/>
      <c r="H94" s="21"/>
    </row>
    <row r="95" spans="1:8" ht="24">
      <c r="A95" s="47" t="s">
        <v>66</v>
      </c>
      <c r="B95" s="4" t="s">
        <v>6</v>
      </c>
      <c r="C95" s="5" t="s">
        <v>15</v>
      </c>
      <c r="D95" s="30" t="s">
        <v>274</v>
      </c>
      <c r="E95" s="5" t="s">
        <v>58</v>
      </c>
      <c r="F95" s="32">
        <v>157844</v>
      </c>
      <c r="G95" s="21"/>
      <c r="H95" s="21"/>
    </row>
    <row r="96" spans="1:8" ht="12">
      <c r="A96" s="52" t="s">
        <v>103</v>
      </c>
      <c r="B96" s="4" t="s">
        <v>6</v>
      </c>
      <c r="C96" s="5" t="s">
        <v>15</v>
      </c>
      <c r="D96" s="30" t="s">
        <v>274</v>
      </c>
      <c r="E96" s="5" t="s">
        <v>102</v>
      </c>
      <c r="F96" s="31">
        <f>F97</f>
        <v>576033.29</v>
      </c>
      <c r="G96" s="21"/>
      <c r="H96" s="21"/>
    </row>
    <row r="97" spans="1:8" ht="12">
      <c r="A97" s="52" t="s">
        <v>104</v>
      </c>
      <c r="B97" s="4" t="s">
        <v>6</v>
      </c>
      <c r="C97" s="5" t="s">
        <v>15</v>
      </c>
      <c r="D97" s="30" t="s">
        <v>274</v>
      </c>
      <c r="E97" s="5" t="s">
        <v>101</v>
      </c>
      <c r="F97" s="32">
        <v>576033.29</v>
      </c>
      <c r="G97" s="21"/>
      <c r="H97" s="21"/>
    </row>
    <row r="98" spans="1:8" ht="12">
      <c r="A98" s="6" t="s">
        <v>47</v>
      </c>
      <c r="B98" s="4" t="s">
        <v>6</v>
      </c>
      <c r="C98" s="5" t="s">
        <v>15</v>
      </c>
      <c r="D98" s="30" t="s">
        <v>274</v>
      </c>
      <c r="E98" s="5" t="s">
        <v>59</v>
      </c>
      <c r="F98" s="31">
        <f>F99</f>
        <v>75080</v>
      </c>
      <c r="G98" s="21"/>
      <c r="H98" s="21"/>
    </row>
    <row r="99" spans="1:8" ht="12">
      <c r="A99" s="52" t="s">
        <v>67</v>
      </c>
      <c r="B99" s="4" t="s">
        <v>6</v>
      </c>
      <c r="C99" s="5" t="s">
        <v>15</v>
      </c>
      <c r="D99" s="30" t="s">
        <v>274</v>
      </c>
      <c r="E99" s="5" t="s">
        <v>60</v>
      </c>
      <c r="F99" s="32">
        <v>75080</v>
      </c>
      <c r="G99" s="21"/>
      <c r="H99" s="21"/>
    </row>
    <row r="100" spans="1:8" ht="12">
      <c r="A100" s="1" t="s">
        <v>16</v>
      </c>
      <c r="B100" s="2" t="s">
        <v>6</v>
      </c>
      <c r="C100" s="3" t="s">
        <v>17</v>
      </c>
      <c r="D100" s="38" t="s">
        <v>79</v>
      </c>
      <c r="E100" s="3" t="s">
        <v>79</v>
      </c>
      <c r="F100" s="28">
        <f aca="true" t="shared" si="0" ref="F100:F105">F101</f>
        <v>298320</v>
      </c>
      <c r="G100" s="21"/>
      <c r="H100" s="21"/>
    </row>
    <row r="101" spans="1:8" ht="12">
      <c r="A101" s="13" t="s">
        <v>18</v>
      </c>
      <c r="B101" s="14" t="s">
        <v>6</v>
      </c>
      <c r="C101" s="15" t="s">
        <v>19</v>
      </c>
      <c r="D101" s="39" t="s">
        <v>79</v>
      </c>
      <c r="E101" s="9" t="s">
        <v>79</v>
      </c>
      <c r="F101" s="34">
        <f t="shared" si="0"/>
        <v>298320</v>
      </c>
      <c r="G101" s="21"/>
      <c r="H101" s="21"/>
    </row>
    <row r="102" spans="1:8" ht="24">
      <c r="A102" s="33" t="s">
        <v>92</v>
      </c>
      <c r="B102" s="56" t="s">
        <v>6</v>
      </c>
      <c r="C102" s="56" t="s">
        <v>19</v>
      </c>
      <c r="D102" s="56" t="s">
        <v>161</v>
      </c>
      <c r="E102" s="5" t="s">
        <v>79</v>
      </c>
      <c r="F102" s="29">
        <f t="shared" si="0"/>
        <v>298320</v>
      </c>
      <c r="G102" s="21"/>
      <c r="H102" s="21"/>
    </row>
    <row r="103" spans="1:8" ht="12">
      <c r="A103" s="54" t="s">
        <v>78</v>
      </c>
      <c r="B103" s="56" t="s">
        <v>6</v>
      </c>
      <c r="C103" s="57" t="s">
        <v>19</v>
      </c>
      <c r="D103" s="58" t="s">
        <v>162</v>
      </c>
      <c r="E103" s="57" t="s">
        <v>79</v>
      </c>
      <c r="F103" s="29">
        <f t="shared" si="0"/>
        <v>298320</v>
      </c>
      <c r="G103" s="21"/>
      <c r="H103" s="21"/>
    </row>
    <row r="104" spans="1:8" ht="24">
      <c r="A104" s="54" t="s">
        <v>20</v>
      </c>
      <c r="B104" s="56" t="s">
        <v>6</v>
      </c>
      <c r="C104" s="57" t="s">
        <v>19</v>
      </c>
      <c r="D104" s="58" t="s">
        <v>163</v>
      </c>
      <c r="E104" s="57" t="s">
        <v>79</v>
      </c>
      <c r="F104" s="29">
        <f>F105+F107</f>
        <v>298320</v>
      </c>
      <c r="G104" s="21"/>
      <c r="H104" s="21"/>
    </row>
    <row r="105" spans="1:8" ht="48">
      <c r="A105" s="6" t="s">
        <v>86</v>
      </c>
      <c r="B105" s="4" t="s">
        <v>6</v>
      </c>
      <c r="C105" s="5" t="s">
        <v>19</v>
      </c>
      <c r="D105" s="30" t="s">
        <v>163</v>
      </c>
      <c r="E105" s="4" t="s">
        <v>54</v>
      </c>
      <c r="F105" s="31">
        <f t="shared" si="0"/>
        <v>251501</v>
      </c>
      <c r="G105" s="21"/>
      <c r="H105" s="21"/>
    </row>
    <row r="106" spans="1:8" ht="24">
      <c r="A106" s="6" t="s">
        <v>97</v>
      </c>
      <c r="B106" s="4" t="s">
        <v>6</v>
      </c>
      <c r="C106" s="5" t="s">
        <v>19</v>
      </c>
      <c r="D106" s="30" t="s">
        <v>163</v>
      </c>
      <c r="E106" s="4" t="s">
        <v>56</v>
      </c>
      <c r="F106" s="32">
        <f>193165+58336</f>
        <v>251501</v>
      </c>
      <c r="G106" s="21"/>
      <c r="H106" s="21"/>
    </row>
    <row r="107" spans="1:8" ht="24">
      <c r="A107" s="47" t="s">
        <v>65</v>
      </c>
      <c r="B107" s="4" t="s">
        <v>6</v>
      </c>
      <c r="C107" s="5" t="s">
        <v>19</v>
      </c>
      <c r="D107" s="30" t="s">
        <v>163</v>
      </c>
      <c r="E107" s="4" t="s">
        <v>57</v>
      </c>
      <c r="F107" s="31">
        <f>F108</f>
        <v>46819</v>
      </c>
      <c r="G107" s="21"/>
      <c r="H107" s="21"/>
    </row>
    <row r="108" spans="1:8" ht="24">
      <c r="A108" s="47" t="s">
        <v>66</v>
      </c>
      <c r="B108" s="4" t="s">
        <v>6</v>
      </c>
      <c r="C108" s="5" t="s">
        <v>19</v>
      </c>
      <c r="D108" s="30" t="s">
        <v>163</v>
      </c>
      <c r="E108" s="4" t="s">
        <v>58</v>
      </c>
      <c r="F108" s="32">
        <f>298320-251501</f>
        <v>46819</v>
      </c>
      <c r="G108" s="21"/>
      <c r="H108" s="21"/>
    </row>
    <row r="109" spans="1:8" ht="27.75" customHeight="1">
      <c r="A109" s="12" t="s">
        <v>21</v>
      </c>
      <c r="B109" s="2" t="s">
        <v>6</v>
      </c>
      <c r="C109" s="3" t="s">
        <v>22</v>
      </c>
      <c r="D109" s="3"/>
      <c r="E109" s="3"/>
      <c r="F109" s="28">
        <f>F110+F133</f>
        <v>3550418.94</v>
      </c>
      <c r="G109" s="21"/>
      <c r="H109" s="21"/>
    </row>
    <row r="110" spans="1:8" ht="24">
      <c r="A110" s="13" t="s">
        <v>23</v>
      </c>
      <c r="B110" s="14" t="s">
        <v>6</v>
      </c>
      <c r="C110" s="15" t="s">
        <v>24</v>
      </c>
      <c r="D110" s="9"/>
      <c r="E110" s="59"/>
      <c r="F110" s="35">
        <f>F111</f>
        <v>2641669.15</v>
      </c>
      <c r="G110" s="21"/>
      <c r="H110" s="21"/>
    </row>
    <row r="111" spans="1:8" ht="36">
      <c r="A111" s="33" t="s">
        <v>88</v>
      </c>
      <c r="B111" s="56" t="s">
        <v>6</v>
      </c>
      <c r="C111" s="57" t="s">
        <v>24</v>
      </c>
      <c r="D111" s="57" t="s">
        <v>146</v>
      </c>
      <c r="E111" s="20"/>
      <c r="F111" s="29">
        <f>F112</f>
        <v>2641669.15</v>
      </c>
      <c r="G111" s="21"/>
      <c r="H111" s="21"/>
    </row>
    <row r="112" spans="1:8" ht="24">
      <c r="A112" s="16" t="s">
        <v>145</v>
      </c>
      <c r="B112" s="56" t="s">
        <v>6</v>
      </c>
      <c r="C112" s="57" t="s">
        <v>24</v>
      </c>
      <c r="D112" s="57" t="s">
        <v>147</v>
      </c>
      <c r="E112" s="20"/>
      <c r="F112" s="29">
        <f>F113+F116+F119+F122+F127+F130</f>
        <v>2641669.15</v>
      </c>
      <c r="G112" s="21"/>
      <c r="H112" s="21"/>
    </row>
    <row r="113" spans="1:8" ht="12">
      <c r="A113" s="16" t="s">
        <v>119</v>
      </c>
      <c r="B113" s="56" t="s">
        <v>6</v>
      </c>
      <c r="C113" s="57" t="s">
        <v>24</v>
      </c>
      <c r="D113" s="57" t="s">
        <v>164</v>
      </c>
      <c r="E113" s="5"/>
      <c r="F113" s="29">
        <f>F114</f>
        <v>370000</v>
      </c>
      <c r="G113" s="21"/>
      <c r="H113" s="21"/>
    </row>
    <row r="114" spans="1:8" ht="24">
      <c r="A114" s="47" t="s">
        <v>65</v>
      </c>
      <c r="B114" s="4" t="s">
        <v>6</v>
      </c>
      <c r="C114" s="5" t="s">
        <v>24</v>
      </c>
      <c r="D114" s="5" t="s">
        <v>164</v>
      </c>
      <c r="E114" s="5" t="s">
        <v>57</v>
      </c>
      <c r="F114" s="31">
        <f>F115</f>
        <v>370000</v>
      </c>
      <c r="G114" s="21"/>
      <c r="H114" s="21"/>
    </row>
    <row r="115" spans="1:8" ht="24">
      <c r="A115" s="47" t="s">
        <v>66</v>
      </c>
      <c r="B115" s="4" t="s">
        <v>6</v>
      </c>
      <c r="C115" s="5" t="s">
        <v>24</v>
      </c>
      <c r="D115" s="5" t="s">
        <v>164</v>
      </c>
      <c r="E115" s="5" t="s">
        <v>58</v>
      </c>
      <c r="F115" s="32">
        <v>370000</v>
      </c>
      <c r="G115" s="21"/>
      <c r="H115" s="21"/>
    </row>
    <row r="116" spans="1:8" ht="24">
      <c r="A116" s="55" t="s">
        <v>302</v>
      </c>
      <c r="B116" s="57" t="s">
        <v>6</v>
      </c>
      <c r="C116" s="57" t="s">
        <v>24</v>
      </c>
      <c r="D116" s="57" t="s">
        <v>291</v>
      </c>
      <c r="E116" s="57"/>
      <c r="F116" s="29">
        <f>F117</f>
        <v>100000</v>
      </c>
      <c r="G116" s="21"/>
      <c r="H116" s="21"/>
    </row>
    <row r="117" spans="1:8" ht="24">
      <c r="A117" s="47" t="s">
        <v>65</v>
      </c>
      <c r="B117" s="5" t="s">
        <v>6</v>
      </c>
      <c r="C117" s="5" t="s">
        <v>24</v>
      </c>
      <c r="D117" s="5" t="s">
        <v>291</v>
      </c>
      <c r="E117" s="5" t="s">
        <v>57</v>
      </c>
      <c r="F117" s="31">
        <f>F118</f>
        <v>100000</v>
      </c>
      <c r="G117" s="21"/>
      <c r="H117" s="21"/>
    </row>
    <row r="118" spans="1:8" ht="24">
      <c r="A118" s="47" t="s">
        <v>66</v>
      </c>
      <c r="B118" s="5" t="s">
        <v>6</v>
      </c>
      <c r="C118" s="5" t="s">
        <v>24</v>
      </c>
      <c r="D118" s="5" t="s">
        <v>291</v>
      </c>
      <c r="E118" s="5" t="s">
        <v>58</v>
      </c>
      <c r="F118" s="32">
        <v>100000</v>
      </c>
      <c r="G118" s="21"/>
      <c r="H118" s="21"/>
    </row>
    <row r="119" spans="1:8" ht="12">
      <c r="A119" s="55" t="s">
        <v>166</v>
      </c>
      <c r="B119" s="56" t="s">
        <v>6</v>
      </c>
      <c r="C119" s="57" t="s">
        <v>24</v>
      </c>
      <c r="D119" s="57" t="s">
        <v>165</v>
      </c>
      <c r="E119" s="57"/>
      <c r="F119" s="29">
        <f>F120</f>
        <v>1484994.15</v>
      </c>
      <c r="G119" s="21"/>
      <c r="H119" s="21"/>
    </row>
    <row r="120" spans="1:8" ht="48">
      <c r="A120" s="6" t="s">
        <v>86</v>
      </c>
      <c r="B120" s="4" t="s">
        <v>6</v>
      </c>
      <c r="C120" s="5" t="s">
        <v>24</v>
      </c>
      <c r="D120" s="5" t="s">
        <v>165</v>
      </c>
      <c r="E120" s="20">
        <v>100</v>
      </c>
      <c r="F120" s="31">
        <f>F121</f>
        <v>1484994.15</v>
      </c>
      <c r="G120" s="21"/>
      <c r="H120" s="21"/>
    </row>
    <row r="121" spans="1:8" ht="24">
      <c r="A121" s="6" t="s">
        <v>97</v>
      </c>
      <c r="B121" s="4" t="s">
        <v>6</v>
      </c>
      <c r="C121" s="5" t="s">
        <v>24</v>
      </c>
      <c r="D121" s="5" t="s">
        <v>165</v>
      </c>
      <c r="E121" s="20">
        <v>120</v>
      </c>
      <c r="F121" s="32">
        <f>1140548.5+344445.65</f>
        <v>1484994.15</v>
      </c>
      <c r="G121" s="21"/>
      <c r="H121" s="21"/>
    </row>
    <row r="122" spans="1:8" ht="12">
      <c r="A122" s="55" t="s">
        <v>167</v>
      </c>
      <c r="B122" s="56" t="s">
        <v>6</v>
      </c>
      <c r="C122" s="57" t="s">
        <v>24</v>
      </c>
      <c r="D122" s="57" t="s">
        <v>246</v>
      </c>
      <c r="E122" s="57"/>
      <c r="F122" s="29">
        <f>F123+F125</f>
        <v>123700</v>
      </c>
      <c r="G122" s="21"/>
      <c r="H122" s="21"/>
    </row>
    <row r="123" spans="1:8" ht="48">
      <c r="A123" s="6" t="s">
        <v>86</v>
      </c>
      <c r="B123" s="4" t="s">
        <v>6</v>
      </c>
      <c r="C123" s="5" t="s">
        <v>24</v>
      </c>
      <c r="D123" s="5" t="s">
        <v>246</v>
      </c>
      <c r="E123" s="20">
        <v>100</v>
      </c>
      <c r="F123" s="31">
        <f>F124</f>
        <v>92700</v>
      </c>
      <c r="G123" s="21"/>
      <c r="H123" s="21"/>
    </row>
    <row r="124" spans="1:8" ht="24">
      <c r="A124" s="6" t="s">
        <v>97</v>
      </c>
      <c r="B124" s="4" t="s">
        <v>6</v>
      </c>
      <c r="C124" s="5" t="s">
        <v>24</v>
      </c>
      <c r="D124" s="5" t="s">
        <v>246</v>
      </c>
      <c r="E124" s="20">
        <v>120</v>
      </c>
      <c r="F124" s="32">
        <v>92700</v>
      </c>
      <c r="G124" s="21"/>
      <c r="H124" s="21"/>
    </row>
    <row r="125" spans="1:8" ht="24">
      <c r="A125" s="47" t="s">
        <v>65</v>
      </c>
      <c r="B125" s="4" t="s">
        <v>6</v>
      </c>
      <c r="C125" s="5" t="s">
        <v>24</v>
      </c>
      <c r="D125" s="5" t="s">
        <v>246</v>
      </c>
      <c r="E125" s="5" t="s">
        <v>57</v>
      </c>
      <c r="F125" s="31">
        <f>F126</f>
        <v>31000</v>
      </c>
      <c r="G125" s="21"/>
      <c r="H125" s="21"/>
    </row>
    <row r="126" spans="1:8" ht="24">
      <c r="A126" s="47" t="s">
        <v>66</v>
      </c>
      <c r="B126" s="4" t="s">
        <v>6</v>
      </c>
      <c r="C126" s="5" t="s">
        <v>24</v>
      </c>
      <c r="D126" s="5" t="s">
        <v>246</v>
      </c>
      <c r="E126" s="5" t="s">
        <v>58</v>
      </c>
      <c r="F126" s="32">
        <f>26000+5000</f>
        <v>31000</v>
      </c>
      <c r="G126" s="21"/>
      <c r="H126" s="21"/>
    </row>
    <row r="127" spans="1:8" ht="24">
      <c r="A127" s="55" t="s">
        <v>170</v>
      </c>
      <c r="B127" s="56" t="s">
        <v>6</v>
      </c>
      <c r="C127" s="57" t="s">
        <v>24</v>
      </c>
      <c r="D127" s="57" t="s">
        <v>171</v>
      </c>
      <c r="E127" s="57"/>
      <c r="F127" s="29">
        <f>F128</f>
        <v>208000</v>
      </c>
      <c r="G127" s="21"/>
      <c r="H127" s="21"/>
    </row>
    <row r="128" spans="1:8" ht="24">
      <c r="A128" s="47" t="s">
        <v>65</v>
      </c>
      <c r="B128" s="4" t="s">
        <v>6</v>
      </c>
      <c r="C128" s="5" t="s">
        <v>24</v>
      </c>
      <c r="D128" s="5" t="s">
        <v>171</v>
      </c>
      <c r="E128" s="5" t="s">
        <v>57</v>
      </c>
      <c r="F128" s="31">
        <f>F129</f>
        <v>208000</v>
      </c>
      <c r="G128" s="21"/>
      <c r="H128" s="21"/>
    </row>
    <row r="129" spans="1:8" ht="24">
      <c r="A129" s="47" t="s">
        <v>66</v>
      </c>
      <c r="B129" s="4" t="s">
        <v>6</v>
      </c>
      <c r="C129" s="5" t="s">
        <v>24</v>
      </c>
      <c r="D129" s="5" t="s">
        <v>171</v>
      </c>
      <c r="E129" s="5" t="s">
        <v>58</v>
      </c>
      <c r="F129" s="32">
        <f>180000+25000+2000+1000</f>
        <v>208000</v>
      </c>
      <c r="G129" s="21"/>
      <c r="H129" s="21"/>
    </row>
    <row r="130" spans="1:8" ht="24">
      <c r="A130" s="55" t="s">
        <v>168</v>
      </c>
      <c r="B130" s="56" t="s">
        <v>6</v>
      </c>
      <c r="C130" s="57" t="s">
        <v>24</v>
      </c>
      <c r="D130" s="57" t="s">
        <v>169</v>
      </c>
      <c r="E130" s="57"/>
      <c r="F130" s="29">
        <f>F131</f>
        <v>354975</v>
      </c>
      <c r="G130" s="21"/>
      <c r="H130" s="21"/>
    </row>
    <row r="131" spans="1:8" ht="48">
      <c r="A131" s="6" t="s">
        <v>86</v>
      </c>
      <c r="B131" s="4" t="s">
        <v>6</v>
      </c>
      <c r="C131" s="5" t="s">
        <v>24</v>
      </c>
      <c r="D131" s="5" t="s">
        <v>169</v>
      </c>
      <c r="E131" s="20">
        <v>100</v>
      </c>
      <c r="F131" s="31">
        <f>F132</f>
        <v>354975</v>
      </c>
      <c r="G131" s="21"/>
      <c r="H131" s="21"/>
    </row>
    <row r="132" spans="1:8" ht="24">
      <c r="A132" s="6" t="s">
        <v>97</v>
      </c>
      <c r="B132" s="4" t="s">
        <v>6</v>
      </c>
      <c r="C132" s="5" t="s">
        <v>24</v>
      </c>
      <c r="D132" s="5" t="s">
        <v>169</v>
      </c>
      <c r="E132" s="20">
        <v>120</v>
      </c>
      <c r="F132" s="32">
        <v>354975</v>
      </c>
      <c r="G132" s="21"/>
      <c r="H132" s="21"/>
    </row>
    <row r="133" spans="1:8" ht="12">
      <c r="A133" s="13" t="s">
        <v>80</v>
      </c>
      <c r="B133" s="14" t="s">
        <v>6</v>
      </c>
      <c r="C133" s="15" t="s">
        <v>50</v>
      </c>
      <c r="D133" s="9"/>
      <c r="E133" s="59"/>
      <c r="F133" s="35">
        <f>F134</f>
        <v>908749.79</v>
      </c>
      <c r="G133" s="21"/>
      <c r="H133" s="21"/>
    </row>
    <row r="134" spans="1:8" ht="36">
      <c r="A134" s="33" t="s">
        <v>88</v>
      </c>
      <c r="B134" s="56" t="s">
        <v>6</v>
      </c>
      <c r="C134" s="57" t="s">
        <v>50</v>
      </c>
      <c r="D134" s="57" t="s">
        <v>146</v>
      </c>
      <c r="E134" s="20"/>
      <c r="F134" s="29">
        <f>F135</f>
        <v>908749.79</v>
      </c>
      <c r="G134" s="21"/>
      <c r="H134" s="21"/>
    </row>
    <row r="135" spans="1:8" ht="24">
      <c r="A135" s="16" t="s">
        <v>145</v>
      </c>
      <c r="B135" s="56" t="s">
        <v>6</v>
      </c>
      <c r="C135" s="57" t="s">
        <v>50</v>
      </c>
      <c r="D135" s="57" t="s">
        <v>147</v>
      </c>
      <c r="E135" s="20"/>
      <c r="F135" s="29">
        <f>F136</f>
        <v>908749.79</v>
      </c>
      <c r="G135" s="21"/>
      <c r="H135" s="21"/>
    </row>
    <row r="136" spans="1:8" ht="24">
      <c r="A136" s="16" t="s">
        <v>93</v>
      </c>
      <c r="B136" s="56" t="s">
        <v>6</v>
      </c>
      <c r="C136" s="57" t="s">
        <v>50</v>
      </c>
      <c r="D136" s="57" t="s">
        <v>173</v>
      </c>
      <c r="E136" s="20"/>
      <c r="F136" s="29">
        <f>F137+F139</f>
        <v>908749.79</v>
      </c>
      <c r="G136" s="21"/>
      <c r="H136" s="21"/>
    </row>
    <row r="137" spans="1:8" ht="48">
      <c r="A137" s="6" t="s">
        <v>86</v>
      </c>
      <c r="B137" s="4" t="s">
        <v>6</v>
      </c>
      <c r="C137" s="5" t="s">
        <v>50</v>
      </c>
      <c r="D137" s="5" t="s">
        <v>173</v>
      </c>
      <c r="E137" s="20">
        <v>100</v>
      </c>
      <c r="F137" s="31">
        <f>F138</f>
        <v>476540</v>
      </c>
      <c r="G137" s="21"/>
      <c r="H137" s="21"/>
    </row>
    <row r="138" spans="1:8" ht="24">
      <c r="A138" s="6" t="s">
        <v>97</v>
      </c>
      <c r="B138" s="4" t="s">
        <v>6</v>
      </c>
      <c r="C138" s="5" t="s">
        <v>50</v>
      </c>
      <c r="D138" s="5" t="s">
        <v>173</v>
      </c>
      <c r="E138" s="20">
        <v>120</v>
      </c>
      <c r="F138" s="32">
        <v>476540</v>
      </c>
      <c r="G138" s="21"/>
      <c r="H138" s="21"/>
    </row>
    <row r="139" spans="1:8" ht="24">
      <c r="A139" s="47" t="s">
        <v>65</v>
      </c>
      <c r="B139" s="4" t="s">
        <v>6</v>
      </c>
      <c r="C139" s="5" t="s">
        <v>50</v>
      </c>
      <c r="D139" s="5" t="s">
        <v>173</v>
      </c>
      <c r="E139" s="5" t="s">
        <v>57</v>
      </c>
      <c r="F139" s="31">
        <f>F140</f>
        <v>432209.79</v>
      </c>
      <c r="G139" s="21"/>
      <c r="H139" s="21"/>
    </row>
    <row r="140" spans="1:8" ht="24">
      <c r="A140" s="47" t="s">
        <v>66</v>
      </c>
      <c r="B140" s="4" t="s">
        <v>6</v>
      </c>
      <c r="C140" s="5" t="s">
        <v>50</v>
      </c>
      <c r="D140" s="5" t="s">
        <v>173</v>
      </c>
      <c r="E140" s="5" t="s">
        <v>58</v>
      </c>
      <c r="F140" s="32">
        <v>432209.79</v>
      </c>
      <c r="G140" s="21"/>
      <c r="H140" s="21"/>
    </row>
    <row r="141" spans="1:8" ht="12">
      <c r="A141" s="18" t="s">
        <v>113</v>
      </c>
      <c r="B141" s="2" t="s">
        <v>6</v>
      </c>
      <c r="C141" s="3" t="s">
        <v>110</v>
      </c>
      <c r="D141" s="10"/>
      <c r="E141" s="60"/>
      <c r="F141" s="28">
        <f>F142+F157</f>
        <v>10673460.07</v>
      </c>
      <c r="G141" s="21"/>
      <c r="H141" s="21"/>
    </row>
    <row r="142" spans="1:8" ht="12">
      <c r="A142" s="19" t="s">
        <v>118</v>
      </c>
      <c r="B142" s="14" t="s">
        <v>6</v>
      </c>
      <c r="C142" s="15" t="s">
        <v>116</v>
      </c>
      <c r="D142" s="9"/>
      <c r="E142" s="59"/>
      <c r="F142" s="35">
        <f>F143</f>
        <v>10523460.07</v>
      </c>
      <c r="G142" s="21"/>
      <c r="H142" s="21"/>
    </row>
    <row r="143" spans="1:8" ht="24">
      <c r="A143" s="33" t="s">
        <v>117</v>
      </c>
      <c r="B143" s="56" t="s">
        <v>6</v>
      </c>
      <c r="C143" s="57" t="s">
        <v>116</v>
      </c>
      <c r="D143" s="57" t="s">
        <v>174</v>
      </c>
      <c r="E143" s="5"/>
      <c r="F143" s="29">
        <f>F144</f>
        <v>10523460.07</v>
      </c>
      <c r="G143" s="21"/>
      <c r="H143" s="21"/>
    </row>
    <row r="144" spans="1:8" ht="24">
      <c r="A144" s="16" t="s">
        <v>176</v>
      </c>
      <c r="B144" s="56" t="s">
        <v>6</v>
      </c>
      <c r="C144" s="57" t="s">
        <v>116</v>
      </c>
      <c r="D144" s="57" t="s">
        <v>175</v>
      </c>
      <c r="E144" s="5"/>
      <c r="F144" s="29">
        <f>F145+F148+F151+F154</f>
        <v>10523460.07</v>
      </c>
      <c r="G144" s="21"/>
      <c r="H144" s="21"/>
    </row>
    <row r="145" spans="1:8" ht="12">
      <c r="A145" s="16" t="s">
        <v>120</v>
      </c>
      <c r="B145" s="56" t="s">
        <v>6</v>
      </c>
      <c r="C145" s="57" t="s">
        <v>116</v>
      </c>
      <c r="D145" s="57" t="s">
        <v>177</v>
      </c>
      <c r="E145" s="5"/>
      <c r="F145" s="29">
        <f>F146</f>
        <v>4413387.93</v>
      </c>
      <c r="G145" s="21"/>
      <c r="H145" s="21"/>
    </row>
    <row r="146" spans="1:8" ht="24">
      <c r="A146" s="47" t="s">
        <v>65</v>
      </c>
      <c r="B146" s="4" t="s">
        <v>6</v>
      </c>
      <c r="C146" s="5" t="s">
        <v>116</v>
      </c>
      <c r="D146" s="5" t="s">
        <v>177</v>
      </c>
      <c r="E146" s="5" t="s">
        <v>57</v>
      </c>
      <c r="F146" s="31">
        <f>F147</f>
        <v>4413387.93</v>
      </c>
      <c r="G146" s="21"/>
      <c r="H146" s="21"/>
    </row>
    <row r="147" spans="1:8" ht="24">
      <c r="A147" s="47" t="s">
        <v>66</v>
      </c>
      <c r="B147" s="4" t="s">
        <v>6</v>
      </c>
      <c r="C147" s="5" t="s">
        <v>116</v>
      </c>
      <c r="D147" s="5" t="s">
        <v>177</v>
      </c>
      <c r="E147" s="5" t="s">
        <v>58</v>
      </c>
      <c r="F147" s="32">
        <v>4413387.93</v>
      </c>
      <c r="G147" s="21"/>
      <c r="H147" s="21"/>
    </row>
    <row r="148" spans="1:8" ht="12">
      <c r="A148" s="16" t="s">
        <v>178</v>
      </c>
      <c r="B148" s="56" t="s">
        <v>6</v>
      </c>
      <c r="C148" s="57" t="s">
        <v>116</v>
      </c>
      <c r="D148" s="57" t="s">
        <v>179</v>
      </c>
      <c r="E148" s="5"/>
      <c r="F148" s="29">
        <f>F149</f>
        <v>3727421.42</v>
      </c>
      <c r="G148" s="21"/>
      <c r="H148" s="21"/>
    </row>
    <row r="149" spans="1:8" ht="24">
      <c r="A149" s="47" t="s">
        <v>65</v>
      </c>
      <c r="B149" s="4" t="s">
        <v>6</v>
      </c>
      <c r="C149" s="5" t="s">
        <v>116</v>
      </c>
      <c r="D149" s="5" t="s">
        <v>179</v>
      </c>
      <c r="E149" s="5" t="s">
        <v>57</v>
      </c>
      <c r="F149" s="31">
        <f>F150</f>
        <v>3727421.42</v>
      </c>
      <c r="G149" s="21"/>
      <c r="H149" s="21"/>
    </row>
    <row r="150" spans="1:8" ht="24">
      <c r="A150" s="47" t="s">
        <v>66</v>
      </c>
      <c r="B150" s="4" t="s">
        <v>6</v>
      </c>
      <c r="C150" s="5" t="s">
        <v>116</v>
      </c>
      <c r="D150" s="5" t="s">
        <v>179</v>
      </c>
      <c r="E150" s="5" t="s">
        <v>58</v>
      </c>
      <c r="F150" s="32">
        <v>3727421.42</v>
      </c>
      <c r="G150" s="21"/>
      <c r="H150" s="21"/>
    </row>
    <row r="151" spans="1:8" ht="12">
      <c r="A151" s="16" t="s">
        <v>121</v>
      </c>
      <c r="B151" s="56" t="s">
        <v>6</v>
      </c>
      <c r="C151" s="57" t="s">
        <v>116</v>
      </c>
      <c r="D151" s="57" t="s">
        <v>180</v>
      </c>
      <c r="E151" s="5"/>
      <c r="F151" s="29">
        <f>F152</f>
        <v>394324.72</v>
      </c>
      <c r="G151" s="21"/>
      <c r="H151" s="21"/>
    </row>
    <row r="152" spans="1:8" ht="24">
      <c r="A152" s="47" t="s">
        <v>65</v>
      </c>
      <c r="B152" s="4" t="s">
        <v>6</v>
      </c>
      <c r="C152" s="5" t="s">
        <v>116</v>
      </c>
      <c r="D152" s="5" t="s">
        <v>180</v>
      </c>
      <c r="E152" s="5" t="s">
        <v>57</v>
      </c>
      <c r="F152" s="31">
        <f>F153</f>
        <v>394324.72</v>
      </c>
      <c r="G152" s="21"/>
      <c r="H152" s="21"/>
    </row>
    <row r="153" spans="1:8" ht="24">
      <c r="A153" s="47" t="s">
        <v>66</v>
      </c>
      <c r="B153" s="4" t="s">
        <v>6</v>
      </c>
      <c r="C153" s="5" t="s">
        <v>116</v>
      </c>
      <c r="D153" s="5" t="s">
        <v>180</v>
      </c>
      <c r="E153" s="5" t="s">
        <v>58</v>
      </c>
      <c r="F153" s="32">
        <v>394324.72</v>
      </c>
      <c r="G153" s="21"/>
      <c r="H153" s="21"/>
    </row>
    <row r="154" spans="1:8" ht="24">
      <c r="A154" s="16" t="s">
        <v>303</v>
      </c>
      <c r="B154" s="56" t="s">
        <v>6</v>
      </c>
      <c r="C154" s="57" t="s">
        <v>116</v>
      </c>
      <c r="D154" s="57" t="s">
        <v>292</v>
      </c>
      <c r="E154" s="57"/>
      <c r="F154" s="29">
        <f>F155</f>
        <v>1988326</v>
      </c>
      <c r="G154" s="21"/>
      <c r="H154" s="21"/>
    </row>
    <row r="155" spans="1:8" ht="24">
      <c r="A155" s="47" t="s">
        <v>65</v>
      </c>
      <c r="B155" s="4" t="s">
        <v>6</v>
      </c>
      <c r="C155" s="5" t="s">
        <v>116</v>
      </c>
      <c r="D155" s="5" t="s">
        <v>292</v>
      </c>
      <c r="E155" s="5" t="s">
        <v>57</v>
      </c>
      <c r="F155" s="31">
        <f>F156</f>
        <v>1988326</v>
      </c>
      <c r="G155" s="21"/>
      <c r="H155" s="21"/>
    </row>
    <row r="156" spans="1:8" ht="24">
      <c r="A156" s="47" t="s">
        <v>66</v>
      </c>
      <c r="B156" s="4" t="s">
        <v>6</v>
      </c>
      <c r="C156" s="5" t="s">
        <v>116</v>
      </c>
      <c r="D156" s="5" t="s">
        <v>292</v>
      </c>
      <c r="E156" s="5" t="s">
        <v>58</v>
      </c>
      <c r="F156" s="32">
        <v>1988326</v>
      </c>
      <c r="G156" s="21"/>
      <c r="H156" s="21"/>
    </row>
    <row r="157" spans="1:8" ht="12">
      <c r="A157" s="19" t="s">
        <v>112</v>
      </c>
      <c r="B157" s="14" t="s">
        <v>6</v>
      </c>
      <c r="C157" s="15" t="s">
        <v>111</v>
      </c>
      <c r="D157" s="9"/>
      <c r="E157" s="59"/>
      <c r="F157" s="35">
        <f>F158</f>
        <v>150000</v>
      </c>
      <c r="G157" s="21"/>
      <c r="H157" s="21"/>
    </row>
    <row r="158" spans="1:8" ht="36">
      <c r="A158" s="33" t="s">
        <v>75</v>
      </c>
      <c r="B158" s="56" t="s">
        <v>6</v>
      </c>
      <c r="C158" s="57" t="s">
        <v>111</v>
      </c>
      <c r="D158" s="57" t="s">
        <v>159</v>
      </c>
      <c r="E158" s="20"/>
      <c r="F158" s="29">
        <f>F159</f>
        <v>150000</v>
      </c>
      <c r="G158" s="21"/>
      <c r="H158" s="21"/>
    </row>
    <row r="159" spans="1:8" ht="36">
      <c r="A159" s="54" t="s">
        <v>248</v>
      </c>
      <c r="B159" s="56" t="s">
        <v>6</v>
      </c>
      <c r="C159" s="57" t="s">
        <v>111</v>
      </c>
      <c r="D159" s="57" t="s">
        <v>158</v>
      </c>
      <c r="E159" s="20"/>
      <c r="F159" s="29">
        <f>F160+F163</f>
        <v>150000</v>
      </c>
      <c r="G159" s="21"/>
      <c r="H159" s="21"/>
    </row>
    <row r="160" spans="1:8" ht="24">
      <c r="A160" s="54" t="s">
        <v>304</v>
      </c>
      <c r="B160" s="56" t="s">
        <v>6</v>
      </c>
      <c r="C160" s="57" t="s">
        <v>111</v>
      </c>
      <c r="D160" s="57" t="s">
        <v>293</v>
      </c>
      <c r="E160" s="20"/>
      <c r="F160" s="29">
        <f>F161</f>
        <v>50000</v>
      </c>
      <c r="G160" s="21"/>
      <c r="H160" s="21"/>
    </row>
    <row r="161" spans="1:8" ht="24">
      <c r="A161" s="47" t="s">
        <v>65</v>
      </c>
      <c r="B161" s="4" t="s">
        <v>6</v>
      </c>
      <c r="C161" s="5" t="s">
        <v>111</v>
      </c>
      <c r="D161" s="5" t="s">
        <v>293</v>
      </c>
      <c r="E161" s="5" t="s">
        <v>57</v>
      </c>
      <c r="F161" s="31">
        <f>F162</f>
        <v>50000</v>
      </c>
      <c r="G161" s="21"/>
      <c r="H161" s="21"/>
    </row>
    <row r="162" spans="1:8" ht="24">
      <c r="A162" s="47" t="s">
        <v>66</v>
      </c>
      <c r="B162" s="4" t="s">
        <v>6</v>
      </c>
      <c r="C162" s="5" t="s">
        <v>111</v>
      </c>
      <c r="D162" s="5" t="s">
        <v>293</v>
      </c>
      <c r="E162" s="5" t="s">
        <v>58</v>
      </c>
      <c r="F162" s="32">
        <v>50000</v>
      </c>
      <c r="G162" s="21"/>
      <c r="H162" s="21"/>
    </row>
    <row r="163" spans="1:8" ht="24">
      <c r="A163" s="16" t="s">
        <v>114</v>
      </c>
      <c r="B163" s="56" t="s">
        <v>6</v>
      </c>
      <c r="C163" s="57" t="s">
        <v>111</v>
      </c>
      <c r="D163" s="57" t="s">
        <v>331</v>
      </c>
      <c r="E163" s="5"/>
      <c r="F163" s="29">
        <f>F164</f>
        <v>100000</v>
      </c>
      <c r="G163" s="21"/>
      <c r="H163" s="21"/>
    </row>
    <row r="164" spans="1:8" ht="24">
      <c r="A164" s="47" t="s">
        <v>65</v>
      </c>
      <c r="B164" s="4" t="s">
        <v>6</v>
      </c>
      <c r="C164" s="5" t="s">
        <v>111</v>
      </c>
      <c r="D164" s="5" t="s">
        <v>331</v>
      </c>
      <c r="E164" s="5" t="s">
        <v>57</v>
      </c>
      <c r="F164" s="31">
        <f>F165</f>
        <v>100000</v>
      </c>
      <c r="G164" s="21"/>
      <c r="H164" s="21"/>
    </row>
    <row r="165" spans="1:8" ht="24">
      <c r="A165" s="47" t="s">
        <v>66</v>
      </c>
      <c r="B165" s="4" t="s">
        <v>6</v>
      </c>
      <c r="C165" s="5" t="s">
        <v>111</v>
      </c>
      <c r="D165" s="5" t="s">
        <v>331</v>
      </c>
      <c r="E165" s="5" t="s">
        <v>58</v>
      </c>
      <c r="F165" s="32">
        <v>100000</v>
      </c>
      <c r="G165" s="21"/>
      <c r="H165" s="21"/>
    </row>
    <row r="166" spans="1:8" ht="12">
      <c r="A166" s="18" t="s">
        <v>25</v>
      </c>
      <c r="B166" s="2" t="s">
        <v>6</v>
      </c>
      <c r="C166" s="3" t="s">
        <v>26</v>
      </c>
      <c r="D166" s="10"/>
      <c r="E166" s="60"/>
      <c r="F166" s="28">
        <f>F167+F215+F194</f>
        <v>26555879.54</v>
      </c>
      <c r="G166" s="21"/>
      <c r="H166" s="21"/>
    </row>
    <row r="167" spans="1:8" ht="12">
      <c r="A167" s="19" t="s">
        <v>27</v>
      </c>
      <c r="B167" s="14" t="s">
        <v>6</v>
      </c>
      <c r="C167" s="15" t="s">
        <v>28</v>
      </c>
      <c r="D167" s="9"/>
      <c r="E167" s="59"/>
      <c r="F167" s="35">
        <f>F173+F178+F186+F168</f>
        <v>4784290.01</v>
      </c>
      <c r="G167" s="21"/>
      <c r="H167" s="21"/>
    </row>
    <row r="168" spans="1:6" s="23" customFormat="1" ht="36">
      <c r="A168" s="33" t="s">
        <v>115</v>
      </c>
      <c r="B168" s="57" t="s">
        <v>6</v>
      </c>
      <c r="C168" s="57" t="s">
        <v>28</v>
      </c>
      <c r="D168" s="57" t="s">
        <v>206</v>
      </c>
      <c r="E168" s="44"/>
      <c r="F168" s="29">
        <f>F169</f>
        <v>21725.01</v>
      </c>
    </row>
    <row r="169" spans="1:6" s="23" customFormat="1" ht="24">
      <c r="A169" s="16" t="s">
        <v>323</v>
      </c>
      <c r="B169" s="57" t="s">
        <v>6</v>
      </c>
      <c r="C169" s="57" t="s">
        <v>28</v>
      </c>
      <c r="D169" s="57" t="s">
        <v>278</v>
      </c>
      <c r="E169" s="44"/>
      <c r="F169" s="29">
        <f>F170</f>
        <v>21725.01</v>
      </c>
    </row>
    <row r="170" spans="1:6" s="23" customFormat="1" ht="25.5" customHeight="1">
      <c r="A170" s="16" t="s">
        <v>322</v>
      </c>
      <c r="B170" s="57" t="s">
        <v>6</v>
      </c>
      <c r="C170" s="57" t="s">
        <v>28</v>
      </c>
      <c r="D170" s="57" t="s">
        <v>321</v>
      </c>
      <c r="E170" s="44"/>
      <c r="F170" s="29">
        <f>F171</f>
        <v>21725.01</v>
      </c>
    </row>
    <row r="171" spans="1:8" ht="24">
      <c r="A171" s="47" t="s">
        <v>65</v>
      </c>
      <c r="B171" s="5" t="s">
        <v>6</v>
      </c>
      <c r="C171" s="5" t="s">
        <v>28</v>
      </c>
      <c r="D171" s="5" t="s">
        <v>321</v>
      </c>
      <c r="E171" s="20">
        <v>200</v>
      </c>
      <c r="F171" s="31">
        <f>F172</f>
        <v>21725.01</v>
      </c>
      <c r="G171" s="21"/>
      <c r="H171" s="21"/>
    </row>
    <row r="172" spans="1:8" ht="24">
      <c r="A172" s="47" t="s">
        <v>66</v>
      </c>
      <c r="B172" s="5" t="s">
        <v>6</v>
      </c>
      <c r="C172" s="5" t="s">
        <v>28</v>
      </c>
      <c r="D172" s="5" t="s">
        <v>321</v>
      </c>
      <c r="E172" s="20">
        <v>240</v>
      </c>
      <c r="F172" s="32">
        <v>21725.01</v>
      </c>
      <c r="G172" s="21"/>
      <c r="H172" s="21"/>
    </row>
    <row r="173" spans="1:8" ht="24">
      <c r="A173" s="33" t="s">
        <v>189</v>
      </c>
      <c r="B173" s="58" t="s">
        <v>6</v>
      </c>
      <c r="C173" s="56" t="s">
        <v>28</v>
      </c>
      <c r="D173" s="56" t="s">
        <v>190</v>
      </c>
      <c r="E173" s="5"/>
      <c r="F173" s="29">
        <f>F174</f>
        <v>133220</v>
      </c>
      <c r="G173" s="21"/>
      <c r="H173" s="21"/>
    </row>
    <row r="174" spans="1:8" ht="24">
      <c r="A174" s="55" t="s">
        <v>192</v>
      </c>
      <c r="B174" s="58" t="s">
        <v>6</v>
      </c>
      <c r="C174" s="56" t="s">
        <v>28</v>
      </c>
      <c r="D174" s="56" t="s">
        <v>191</v>
      </c>
      <c r="E174" s="5"/>
      <c r="F174" s="29">
        <f>F175</f>
        <v>133220</v>
      </c>
      <c r="G174" s="21"/>
      <c r="H174" s="21"/>
    </row>
    <row r="175" spans="1:8" ht="12">
      <c r="A175" s="55" t="s">
        <v>249</v>
      </c>
      <c r="B175" s="56" t="s">
        <v>6</v>
      </c>
      <c r="C175" s="57" t="s">
        <v>28</v>
      </c>
      <c r="D175" s="57" t="s">
        <v>195</v>
      </c>
      <c r="E175" s="57"/>
      <c r="F175" s="29">
        <f>F176</f>
        <v>133220</v>
      </c>
      <c r="G175" s="21"/>
      <c r="H175" s="21"/>
    </row>
    <row r="176" spans="1:8" ht="24">
      <c r="A176" s="47" t="s">
        <v>65</v>
      </c>
      <c r="B176" s="4" t="s">
        <v>6</v>
      </c>
      <c r="C176" s="5" t="s">
        <v>28</v>
      </c>
      <c r="D176" s="5" t="s">
        <v>195</v>
      </c>
      <c r="E176" s="5" t="s">
        <v>57</v>
      </c>
      <c r="F176" s="31">
        <f>F177</f>
        <v>133220</v>
      </c>
      <c r="G176" s="21"/>
      <c r="H176" s="21"/>
    </row>
    <row r="177" spans="1:8" ht="24">
      <c r="A177" s="47" t="s">
        <v>66</v>
      </c>
      <c r="B177" s="4" t="s">
        <v>6</v>
      </c>
      <c r="C177" s="5" t="s">
        <v>28</v>
      </c>
      <c r="D177" s="5" t="s">
        <v>195</v>
      </c>
      <c r="E177" s="5" t="s">
        <v>58</v>
      </c>
      <c r="F177" s="32">
        <v>133220</v>
      </c>
      <c r="G177" s="21"/>
      <c r="H177" s="21"/>
    </row>
    <row r="178" spans="1:8" ht="48">
      <c r="A178" s="33" t="s">
        <v>182</v>
      </c>
      <c r="B178" s="56" t="s">
        <v>6</v>
      </c>
      <c r="C178" s="57" t="s">
        <v>28</v>
      </c>
      <c r="D178" s="57" t="s">
        <v>183</v>
      </c>
      <c r="E178" s="20"/>
      <c r="F178" s="29">
        <f>F179</f>
        <v>3940000</v>
      </c>
      <c r="G178" s="21"/>
      <c r="H178" s="21"/>
    </row>
    <row r="179" spans="1:8" ht="24">
      <c r="A179" s="55" t="s">
        <v>184</v>
      </c>
      <c r="B179" s="56" t="s">
        <v>6</v>
      </c>
      <c r="C179" s="57" t="s">
        <v>28</v>
      </c>
      <c r="D179" s="57" t="s">
        <v>185</v>
      </c>
      <c r="E179" s="20"/>
      <c r="F179" s="29">
        <f>F180+F183</f>
        <v>3940000</v>
      </c>
      <c r="G179" s="21"/>
      <c r="H179" s="21"/>
    </row>
    <row r="180" spans="1:8" ht="24">
      <c r="A180" s="55" t="s">
        <v>187</v>
      </c>
      <c r="B180" s="56" t="s">
        <v>6</v>
      </c>
      <c r="C180" s="57" t="s">
        <v>28</v>
      </c>
      <c r="D180" s="57" t="s">
        <v>332</v>
      </c>
      <c r="E180" s="44"/>
      <c r="F180" s="29">
        <f>F181</f>
        <v>2440000</v>
      </c>
      <c r="G180" s="21"/>
      <c r="H180" s="21"/>
    </row>
    <row r="181" spans="1:8" ht="24">
      <c r="A181" s="47" t="s">
        <v>65</v>
      </c>
      <c r="B181" s="4" t="s">
        <v>6</v>
      </c>
      <c r="C181" s="5" t="s">
        <v>28</v>
      </c>
      <c r="D181" s="5" t="s">
        <v>332</v>
      </c>
      <c r="E181" s="20">
        <v>200</v>
      </c>
      <c r="F181" s="31">
        <f>F182</f>
        <v>2440000</v>
      </c>
      <c r="G181" s="21"/>
      <c r="H181" s="21"/>
    </row>
    <row r="182" spans="1:8" ht="24">
      <c r="A182" s="47" t="s">
        <v>66</v>
      </c>
      <c r="B182" s="4" t="s">
        <v>6</v>
      </c>
      <c r="C182" s="5" t="s">
        <v>28</v>
      </c>
      <c r="D182" s="5" t="s">
        <v>332</v>
      </c>
      <c r="E182" s="20">
        <v>240</v>
      </c>
      <c r="F182" s="32">
        <v>2440000</v>
      </c>
      <c r="G182" s="21"/>
      <c r="H182" s="21"/>
    </row>
    <row r="183" spans="1:8" ht="24">
      <c r="A183" s="55" t="s">
        <v>186</v>
      </c>
      <c r="B183" s="56" t="s">
        <v>6</v>
      </c>
      <c r="C183" s="57" t="s">
        <v>28</v>
      </c>
      <c r="D183" s="57" t="s">
        <v>333</v>
      </c>
      <c r="E183" s="44"/>
      <c r="F183" s="29">
        <f>F184</f>
        <v>1500000</v>
      </c>
      <c r="G183" s="21"/>
      <c r="H183" s="21"/>
    </row>
    <row r="184" spans="1:8" ht="24">
      <c r="A184" s="47" t="s">
        <v>65</v>
      </c>
      <c r="B184" s="4" t="s">
        <v>6</v>
      </c>
      <c r="C184" s="5" t="s">
        <v>28</v>
      </c>
      <c r="D184" s="5" t="s">
        <v>334</v>
      </c>
      <c r="E184" s="20">
        <v>200</v>
      </c>
      <c r="F184" s="31">
        <f>F185</f>
        <v>1500000</v>
      </c>
      <c r="G184" s="21"/>
      <c r="H184" s="21"/>
    </row>
    <row r="185" spans="1:8" ht="24">
      <c r="A185" s="47" t="s">
        <v>66</v>
      </c>
      <c r="B185" s="4" t="s">
        <v>6</v>
      </c>
      <c r="C185" s="5" t="s">
        <v>28</v>
      </c>
      <c r="D185" s="5" t="s">
        <v>334</v>
      </c>
      <c r="E185" s="20">
        <v>240</v>
      </c>
      <c r="F185" s="32">
        <v>1500000</v>
      </c>
      <c r="G185" s="21"/>
      <c r="H185" s="21"/>
    </row>
    <row r="186" spans="1:8" ht="36">
      <c r="A186" s="33" t="s">
        <v>75</v>
      </c>
      <c r="B186" s="56" t="s">
        <v>6</v>
      </c>
      <c r="C186" s="57" t="s">
        <v>28</v>
      </c>
      <c r="D186" s="57" t="s">
        <v>159</v>
      </c>
      <c r="E186" s="20"/>
      <c r="F186" s="29">
        <f>F187</f>
        <v>689345</v>
      </c>
      <c r="G186" s="21"/>
      <c r="H186" s="21"/>
    </row>
    <row r="187" spans="1:8" ht="36">
      <c r="A187" s="54" t="s">
        <v>205</v>
      </c>
      <c r="B187" s="56" t="s">
        <v>6</v>
      </c>
      <c r="C187" s="57" t="s">
        <v>28</v>
      </c>
      <c r="D187" s="57" t="s">
        <v>158</v>
      </c>
      <c r="E187" s="20"/>
      <c r="F187" s="29">
        <f>F191+F188</f>
        <v>689345</v>
      </c>
      <c r="G187" s="21"/>
      <c r="H187" s="21"/>
    </row>
    <row r="188" spans="1:8" ht="24">
      <c r="A188" s="54" t="s">
        <v>305</v>
      </c>
      <c r="B188" s="56" t="s">
        <v>6</v>
      </c>
      <c r="C188" s="57" t="s">
        <v>28</v>
      </c>
      <c r="D188" s="57" t="s">
        <v>294</v>
      </c>
      <c r="E188" s="20"/>
      <c r="F188" s="29">
        <f>F189</f>
        <v>344345</v>
      </c>
      <c r="G188" s="21"/>
      <c r="H188" s="21"/>
    </row>
    <row r="189" spans="1:8" ht="24">
      <c r="A189" s="47" t="s">
        <v>65</v>
      </c>
      <c r="B189" s="4" t="s">
        <v>6</v>
      </c>
      <c r="C189" s="5" t="s">
        <v>28</v>
      </c>
      <c r="D189" s="5" t="s">
        <v>294</v>
      </c>
      <c r="E189" s="20">
        <v>200</v>
      </c>
      <c r="F189" s="31">
        <f>F190</f>
        <v>344345</v>
      </c>
      <c r="G189" s="21"/>
      <c r="H189" s="21"/>
    </row>
    <row r="190" spans="1:8" ht="24">
      <c r="A190" s="47" t="s">
        <v>66</v>
      </c>
      <c r="B190" s="4" t="s">
        <v>6</v>
      </c>
      <c r="C190" s="5" t="s">
        <v>28</v>
      </c>
      <c r="D190" s="5" t="s">
        <v>294</v>
      </c>
      <c r="E190" s="20">
        <v>240</v>
      </c>
      <c r="F190" s="32">
        <v>344345</v>
      </c>
      <c r="G190" s="21"/>
      <c r="H190" s="21"/>
    </row>
    <row r="191" spans="1:8" ht="60">
      <c r="A191" s="54" t="s">
        <v>284</v>
      </c>
      <c r="B191" s="56" t="s">
        <v>6</v>
      </c>
      <c r="C191" s="57" t="s">
        <v>28</v>
      </c>
      <c r="D191" s="57" t="s">
        <v>324</v>
      </c>
      <c r="E191" s="20"/>
      <c r="F191" s="29">
        <f>F192</f>
        <v>345000</v>
      </c>
      <c r="G191" s="21"/>
      <c r="H191" s="21"/>
    </row>
    <row r="192" spans="1:8" ht="24">
      <c r="A192" s="47" t="s">
        <v>65</v>
      </c>
      <c r="B192" s="4" t="s">
        <v>6</v>
      </c>
      <c r="C192" s="5" t="s">
        <v>28</v>
      </c>
      <c r="D192" s="5" t="s">
        <v>324</v>
      </c>
      <c r="E192" s="20">
        <v>200</v>
      </c>
      <c r="F192" s="31">
        <f>F193</f>
        <v>345000</v>
      </c>
      <c r="G192" s="21"/>
      <c r="H192" s="21"/>
    </row>
    <row r="193" spans="1:8" ht="24">
      <c r="A193" s="47" t="s">
        <v>66</v>
      </c>
      <c r="B193" s="4" t="s">
        <v>6</v>
      </c>
      <c r="C193" s="5" t="s">
        <v>28</v>
      </c>
      <c r="D193" s="5" t="s">
        <v>324</v>
      </c>
      <c r="E193" s="20">
        <v>240</v>
      </c>
      <c r="F193" s="32">
        <v>345000</v>
      </c>
      <c r="G193" s="21"/>
      <c r="H193" s="21"/>
    </row>
    <row r="194" spans="1:8" ht="12">
      <c r="A194" s="40" t="s">
        <v>105</v>
      </c>
      <c r="B194" s="14" t="s">
        <v>6</v>
      </c>
      <c r="C194" s="15" t="s">
        <v>29</v>
      </c>
      <c r="D194" s="9"/>
      <c r="E194" s="59"/>
      <c r="F194" s="35">
        <f>F195+F208+F203</f>
        <v>8491286.14</v>
      </c>
      <c r="G194" s="21"/>
      <c r="H194" s="21"/>
    </row>
    <row r="195" spans="1:8" ht="36">
      <c r="A195" s="33" t="s">
        <v>115</v>
      </c>
      <c r="B195" s="56" t="s">
        <v>6</v>
      </c>
      <c r="C195" s="57" t="s">
        <v>29</v>
      </c>
      <c r="D195" s="57" t="s">
        <v>206</v>
      </c>
      <c r="E195" s="20"/>
      <c r="F195" s="29">
        <f>F196</f>
        <v>2628691.88</v>
      </c>
      <c r="G195" s="21"/>
      <c r="H195" s="21"/>
    </row>
    <row r="196" spans="1:8" ht="24">
      <c r="A196" s="54" t="s">
        <v>250</v>
      </c>
      <c r="B196" s="56" t="s">
        <v>6</v>
      </c>
      <c r="C196" s="57" t="s">
        <v>29</v>
      </c>
      <c r="D196" s="57" t="s">
        <v>278</v>
      </c>
      <c r="E196" s="20"/>
      <c r="F196" s="29">
        <f>F197+F200</f>
        <v>2628691.88</v>
      </c>
      <c r="G196" s="21"/>
      <c r="H196" s="21"/>
    </row>
    <row r="197" spans="1:8" ht="15" customHeight="1">
      <c r="A197" s="54" t="s">
        <v>207</v>
      </c>
      <c r="B197" s="56" t="s">
        <v>6</v>
      </c>
      <c r="C197" s="57" t="s">
        <v>29</v>
      </c>
      <c r="D197" s="57" t="s">
        <v>277</v>
      </c>
      <c r="E197" s="44"/>
      <c r="F197" s="29">
        <f>F198</f>
        <v>1766188.88</v>
      </c>
      <c r="G197" s="21"/>
      <c r="H197" s="21"/>
    </row>
    <row r="198" spans="1:8" ht="24">
      <c r="A198" s="6" t="s">
        <v>65</v>
      </c>
      <c r="B198" s="4" t="s">
        <v>6</v>
      </c>
      <c r="C198" s="5" t="s">
        <v>29</v>
      </c>
      <c r="D198" s="5" t="s">
        <v>277</v>
      </c>
      <c r="E198" s="20">
        <v>200</v>
      </c>
      <c r="F198" s="31">
        <f>F199</f>
        <v>1766188.88</v>
      </c>
      <c r="G198" s="21"/>
      <c r="H198" s="21"/>
    </row>
    <row r="199" spans="1:8" ht="24">
      <c r="A199" s="6" t="s">
        <v>66</v>
      </c>
      <c r="B199" s="4" t="s">
        <v>6</v>
      </c>
      <c r="C199" s="5" t="s">
        <v>29</v>
      </c>
      <c r="D199" s="5" t="s">
        <v>277</v>
      </c>
      <c r="E199" s="20">
        <v>240</v>
      </c>
      <c r="F199" s="32">
        <v>1766188.88</v>
      </c>
      <c r="G199" s="21"/>
      <c r="H199" s="21"/>
    </row>
    <row r="200" spans="1:8" ht="36">
      <c r="A200" s="54" t="s">
        <v>306</v>
      </c>
      <c r="B200" s="56" t="s">
        <v>6</v>
      </c>
      <c r="C200" s="57" t="s">
        <v>29</v>
      </c>
      <c r="D200" s="57" t="s">
        <v>295</v>
      </c>
      <c r="E200" s="44"/>
      <c r="F200" s="29">
        <f>F201</f>
        <v>862503</v>
      </c>
      <c r="G200" s="21"/>
      <c r="H200" s="21"/>
    </row>
    <row r="201" spans="1:8" ht="24">
      <c r="A201" s="6" t="s">
        <v>65</v>
      </c>
      <c r="B201" s="4" t="s">
        <v>6</v>
      </c>
      <c r="C201" s="5" t="s">
        <v>29</v>
      </c>
      <c r="D201" s="5" t="s">
        <v>295</v>
      </c>
      <c r="E201" s="20">
        <v>200</v>
      </c>
      <c r="F201" s="31">
        <f>F202</f>
        <v>862503</v>
      </c>
      <c r="G201" s="21"/>
      <c r="H201" s="21"/>
    </row>
    <row r="202" spans="1:8" ht="24">
      <c r="A202" s="6" t="s">
        <v>66</v>
      </c>
      <c r="B202" s="4" t="s">
        <v>6</v>
      </c>
      <c r="C202" s="5" t="s">
        <v>29</v>
      </c>
      <c r="D202" s="5" t="s">
        <v>295</v>
      </c>
      <c r="E202" s="20">
        <v>240</v>
      </c>
      <c r="F202" s="32">
        <v>862503</v>
      </c>
      <c r="G202" s="21"/>
      <c r="H202" s="21"/>
    </row>
    <row r="203" spans="1:8" ht="24">
      <c r="A203" s="33" t="s">
        <v>189</v>
      </c>
      <c r="B203" s="56" t="s">
        <v>6</v>
      </c>
      <c r="C203" s="57" t="s">
        <v>29</v>
      </c>
      <c r="D203" s="57" t="s">
        <v>190</v>
      </c>
      <c r="E203" s="44"/>
      <c r="F203" s="29">
        <f>F204</f>
        <v>562511.43</v>
      </c>
      <c r="G203" s="21"/>
      <c r="H203" s="21"/>
    </row>
    <row r="204" spans="1:8" ht="24">
      <c r="A204" s="55" t="s">
        <v>198</v>
      </c>
      <c r="B204" s="56" t="s">
        <v>6</v>
      </c>
      <c r="C204" s="57" t="s">
        <v>29</v>
      </c>
      <c r="D204" s="57" t="s">
        <v>191</v>
      </c>
      <c r="E204" s="44"/>
      <c r="F204" s="29">
        <f>F205</f>
        <v>562511.43</v>
      </c>
      <c r="G204" s="21"/>
      <c r="H204" s="21"/>
    </row>
    <row r="205" spans="1:8" ht="12">
      <c r="A205" s="55" t="s">
        <v>196</v>
      </c>
      <c r="B205" s="56" t="s">
        <v>6</v>
      </c>
      <c r="C205" s="57" t="s">
        <v>29</v>
      </c>
      <c r="D205" s="57" t="s">
        <v>197</v>
      </c>
      <c r="E205" s="44"/>
      <c r="F205" s="29">
        <f>F206</f>
        <v>562511.43</v>
      </c>
      <c r="G205" s="21"/>
      <c r="H205" s="21"/>
    </row>
    <row r="206" spans="1:8" ht="24">
      <c r="A206" s="47" t="s">
        <v>65</v>
      </c>
      <c r="B206" s="4" t="s">
        <v>6</v>
      </c>
      <c r="C206" s="5" t="s">
        <v>29</v>
      </c>
      <c r="D206" s="5" t="s">
        <v>197</v>
      </c>
      <c r="E206" s="20">
        <v>200</v>
      </c>
      <c r="F206" s="31">
        <f>F207</f>
        <v>562511.43</v>
      </c>
      <c r="G206" s="21"/>
      <c r="H206" s="21"/>
    </row>
    <row r="207" spans="1:8" ht="24">
      <c r="A207" s="47" t="s">
        <v>66</v>
      </c>
      <c r="B207" s="4" t="s">
        <v>6</v>
      </c>
      <c r="C207" s="5" t="s">
        <v>29</v>
      </c>
      <c r="D207" s="5" t="s">
        <v>197</v>
      </c>
      <c r="E207" s="20">
        <v>240</v>
      </c>
      <c r="F207" s="32">
        <v>562511.43</v>
      </c>
      <c r="G207" s="21"/>
      <c r="H207" s="21"/>
    </row>
    <row r="208" spans="1:8" ht="36">
      <c r="A208" s="33" t="s">
        <v>75</v>
      </c>
      <c r="B208" s="56" t="s">
        <v>6</v>
      </c>
      <c r="C208" s="57" t="s">
        <v>29</v>
      </c>
      <c r="D208" s="57" t="s">
        <v>159</v>
      </c>
      <c r="E208" s="20"/>
      <c r="F208" s="29">
        <f>F210</f>
        <v>5300082.83</v>
      </c>
      <c r="G208" s="21"/>
      <c r="H208" s="21"/>
    </row>
    <row r="209" spans="1:8" ht="36">
      <c r="A209" s="54" t="s">
        <v>205</v>
      </c>
      <c r="B209" s="56" t="s">
        <v>6</v>
      </c>
      <c r="C209" s="57" t="s">
        <v>29</v>
      </c>
      <c r="D209" s="57" t="s">
        <v>158</v>
      </c>
      <c r="E209" s="20"/>
      <c r="F209" s="29">
        <f>F210</f>
        <v>5300082.83</v>
      </c>
      <c r="G209" s="21"/>
      <c r="H209" s="21"/>
    </row>
    <row r="210" spans="1:8" ht="24">
      <c r="A210" s="54" t="s">
        <v>270</v>
      </c>
      <c r="B210" s="56" t="s">
        <v>6</v>
      </c>
      <c r="C210" s="57" t="s">
        <v>29</v>
      </c>
      <c r="D210" s="57" t="s">
        <v>325</v>
      </c>
      <c r="E210" s="44"/>
      <c r="F210" s="29">
        <f>F211+F213</f>
        <v>5300082.83</v>
      </c>
      <c r="G210" s="21"/>
      <c r="H210" s="21"/>
    </row>
    <row r="211" spans="1:8" ht="24">
      <c r="A211" s="47" t="s">
        <v>65</v>
      </c>
      <c r="B211" s="4" t="s">
        <v>6</v>
      </c>
      <c r="C211" s="5" t="s">
        <v>29</v>
      </c>
      <c r="D211" s="5" t="s">
        <v>325</v>
      </c>
      <c r="E211" s="20">
        <v>200</v>
      </c>
      <c r="F211" s="31">
        <f>F212</f>
        <v>1068640</v>
      </c>
      <c r="G211" s="21"/>
      <c r="H211" s="21"/>
    </row>
    <row r="212" spans="1:8" ht="24">
      <c r="A212" s="47" t="s">
        <v>66</v>
      </c>
      <c r="B212" s="4" t="s">
        <v>6</v>
      </c>
      <c r="C212" s="5" t="s">
        <v>29</v>
      </c>
      <c r="D212" s="5" t="s">
        <v>325</v>
      </c>
      <c r="E212" s="20">
        <v>240</v>
      </c>
      <c r="F212" s="32">
        <v>1068640</v>
      </c>
      <c r="G212" s="21"/>
      <c r="H212" s="21"/>
    </row>
    <row r="213" spans="1:8" ht="12">
      <c r="A213" s="47" t="s">
        <v>47</v>
      </c>
      <c r="B213" s="4" t="s">
        <v>6</v>
      </c>
      <c r="C213" s="5" t="s">
        <v>29</v>
      </c>
      <c r="D213" s="5" t="s">
        <v>325</v>
      </c>
      <c r="E213" s="20">
        <v>800</v>
      </c>
      <c r="F213" s="31">
        <f>F214</f>
        <v>4231442.83</v>
      </c>
      <c r="G213" s="21"/>
      <c r="H213" s="21"/>
    </row>
    <row r="214" spans="1:8" ht="24">
      <c r="A214" s="47" t="s">
        <v>70</v>
      </c>
      <c r="B214" s="4" t="s">
        <v>6</v>
      </c>
      <c r="C214" s="5" t="s">
        <v>29</v>
      </c>
      <c r="D214" s="5" t="s">
        <v>325</v>
      </c>
      <c r="E214" s="20">
        <v>810</v>
      </c>
      <c r="F214" s="32">
        <v>4231442.83</v>
      </c>
      <c r="G214" s="21"/>
      <c r="H214" s="21"/>
    </row>
    <row r="215" spans="1:8" ht="12">
      <c r="A215" s="40" t="s">
        <v>30</v>
      </c>
      <c r="B215" s="14" t="s">
        <v>6</v>
      </c>
      <c r="C215" s="15" t="s">
        <v>31</v>
      </c>
      <c r="D215" s="9"/>
      <c r="E215" s="59"/>
      <c r="F215" s="35">
        <f>F216</f>
        <v>13280303.389999999</v>
      </c>
      <c r="G215" s="21"/>
      <c r="H215" s="21"/>
    </row>
    <row r="216" spans="1:8" ht="24">
      <c r="A216" s="33" t="s">
        <v>71</v>
      </c>
      <c r="B216" s="56" t="s">
        <v>6</v>
      </c>
      <c r="C216" s="57" t="s">
        <v>31</v>
      </c>
      <c r="D216" s="57" t="s">
        <v>172</v>
      </c>
      <c r="E216" s="20"/>
      <c r="F216" s="29">
        <f>F217</f>
        <v>13280303.389999999</v>
      </c>
      <c r="G216" s="21"/>
      <c r="H216" s="21"/>
    </row>
    <row r="217" spans="1:8" ht="24">
      <c r="A217" s="33" t="s">
        <v>251</v>
      </c>
      <c r="B217" s="56" t="s">
        <v>6</v>
      </c>
      <c r="C217" s="57" t="s">
        <v>31</v>
      </c>
      <c r="D217" s="57" t="s">
        <v>199</v>
      </c>
      <c r="E217" s="20"/>
      <c r="F217" s="29">
        <f>F218+F223+F226+F229+F232+F241+F238+F244+F235</f>
        <v>13280303.389999999</v>
      </c>
      <c r="G217" s="21"/>
      <c r="H217" s="21"/>
    </row>
    <row r="218" spans="1:8" ht="12">
      <c r="A218" s="54" t="s">
        <v>72</v>
      </c>
      <c r="B218" s="56" t="s">
        <v>6</v>
      </c>
      <c r="C218" s="57" t="s">
        <v>31</v>
      </c>
      <c r="D218" s="57" t="s">
        <v>200</v>
      </c>
      <c r="E218" s="44"/>
      <c r="F218" s="29">
        <f>F219+F221</f>
        <v>2037969.85</v>
      </c>
      <c r="G218" s="21"/>
      <c r="H218" s="21"/>
    </row>
    <row r="219" spans="1:8" ht="24">
      <c r="A219" s="47" t="s">
        <v>65</v>
      </c>
      <c r="B219" s="4" t="s">
        <v>6</v>
      </c>
      <c r="C219" s="5" t="s">
        <v>31</v>
      </c>
      <c r="D219" s="5" t="s">
        <v>200</v>
      </c>
      <c r="E219" s="20">
        <v>200</v>
      </c>
      <c r="F219" s="31">
        <f>F220</f>
        <v>2035969.85</v>
      </c>
      <c r="G219" s="21"/>
      <c r="H219" s="21"/>
    </row>
    <row r="220" spans="1:8" ht="24">
      <c r="A220" s="47" t="s">
        <v>66</v>
      </c>
      <c r="B220" s="4" t="s">
        <v>6</v>
      </c>
      <c r="C220" s="5" t="s">
        <v>31</v>
      </c>
      <c r="D220" s="5" t="s">
        <v>200</v>
      </c>
      <c r="E220" s="20">
        <v>240</v>
      </c>
      <c r="F220" s="32">
        <v>2035969.85</v>
      </c>
      <c r="G220" s="21"/>
      <c r="H220" s="21"/>
    </row>
    <row r="221" spans="1:8" ht="12">
      <c r="A221" s="47" t="s">
        <v>47</v>
      </c>
      <c r="B221" s="4" t="s">
        <v>6</v>
      </c>
      <c r="C221" s="5" t="s">
        <v>31</v>
      </c>
      <c r="D221" s="5" t="s">
        <v>200</v>
      </c>
      <c r="E221" s="20">
        <v>800</v>
      </c>
      <c r="F221" s="31">
        <f>F222</f>
        <v>2000</v>
      </c>
      <c r="G221" s="21"/>
      <c r="H221" s="21"/>
    </row>
    <row r="222" spans="1:8" ht="12">
      <c r="A222" s="47" t="s">
        <v>67</v>
      </c>
      <c r="B222" s="4" t="s">
        <v>6</v>
      </c>
      <c r="C222" s="5" t="s">
        <v>31</v>
      </c>
      <c r="D222" s="5" t="s">
        <v>200</v>
      </c>
      <c r="E222" s="20">
        <v>850</v>
      </c>
      <c r="F222" s="32">
        <v>2000</v>
      </c>
      <c r="G222" s="21"/>
      <c r="H222" s="21"/>
    </row>
    <row r="223" spans="1:8" ht="12">
      <c r="A223" s="16" t="s">
        <v>122</v>
      </c>
      <c r="B223" s="56" t="s">
        <v>6</v>
      </c>
      <c r="C223" s="57" t="s">
        <v>31</v>
      </c>
      <c r="D223" s="57" t="s">
        <v>201</v>
      </c>
      <c r="E223" s="20"/>
      <c r="F223" s="29">
        <f>F224</f>
        <v>206252.97</v>
      </c>
      <c r="G223" s="21"/>
      <c r="H223" s="21"/>
    </row>
    <row r="224" spans="1:8" ht="24">
      <c r="A224" s="47" t="s">
        <v>65</v>
      </c>
      <c r="B224" s="4" t="s">
        <v>6</v>
      </c>
      <c r="C224" s="5" t="s">
        <v>31</v>
      </c>
      <c r="D224" s="5" t="s">
        <v>201</v>
      </c>
      <c r="E224" s="20">
        <v>200</v>
      </c>
      <c r="F224" s="31">
        <f>F225</f>
        <v>206252.97</v>
      </c>
      <c r="G224" s="21"/>
      <c r="H224" s="21"/>
    </row>
    <row r="225" spans="1:8" ht="24">
      <c r="A225" s="47" t="s">
        <v>66</v>
      </c>
      <c r="B225" s="4" t="s">
        <v>6</v>
      </c>
      <c r="C225" s="5" t="s">
        <v>31</v>
      </c>
      <c r="D225" s="5" t="s">
        <v>201</v>
      </c>
      <c r="E225" s="20">
        <v>240</v>
      </c>
      <c r="F225" s="32">
        <v>206252.97</v>
      </c>
      <c r="G225" s="21"/>
      <c r="H225" s="21"/>
    </row>
    <row r="226" spans="1:8" ht="14.25" customHeight="1">
      <c r="A226" s="16" t="s">
        <v>125</v>
      </c>
      <c r="B226" s="56" t="s">
        <v>6</v>
      </c>
      <c r="C226" s="57" t="s">
        <v>31</v>
      </c>
      <c r="D226" s="57" t="s">
        <v>244</v>
      </c>
      <c r="E226" s="44"/>
      <c r="F226" s="29">
        <f>F227</f>
        <v>598669.12</v>
      </c>
      <c r="G226" s="21"/>
      <c r="H226" s="21"/>
    </row>
    <row r="227" spans="1:8" ht="24">
      <c r="A227" s="47" t="s">
        <v>65</v>
      </c>
      <c r="B227" s="4" t="s">
        <v>6</v>
      </c>
      <c r="C227" s="5" t="s">
        <v>31</v>
      </c>
      <c r="D227" s="5" t="s">
        <v>244</v>
      </c>
      <c r="E227" s="20">
        <v>200</v>
      </c>
      <c r="F227" s="31">
        <f>F228</f>
        <v>598669.12</v>
      </c>
      <c r="G227" s="21"/>
      <c r="H227" s="21"/>
    </row>
    <row r="228" spans="1:8" ht="24">
      <c r="A228" s="47" t="s">
        <v>66</v>
      </c>
      <c r="B228" s="4" t="s">
        <v>6</v>
      </c>
      <c r="C228" s="5" t="s">
        <v>31</v>
      </c>
      <c r="D228" s="5" t="s">
        <v>244</v>
      </c>
      <c r="E228" s="20">
        <v>240</v>
      </c>
      <c r="F228" s="32">
        <v>598669.12</v>
      </c>
      <c r="G228" s="21"/>
      <c r="H228" s="21"/>
    </row>
    <row r="229" spans="1:8" ht="24">
      <c r="A229" s="16" t="s">
        <v>300</v>
      </c>
      <c r="B229" s="56" t="s">
        <v>6</v>
      </c>
      <c r="C229" s="57" t="s">
        <v>31</v>
      </c>
      <c r="D229" s="57" t="s">
        <v>296</v>
      </c>
      <c r="E229" s="44"/>
      <c r="F229" s="29">
        <f>F230</f>
        <v>55923</v>
      </c>
      <c r="G229" s="21"/>
      <c r="H229" s="21"/>
    </row>
    <row r="230" spans="1:8" ht="24">
      <c r="A230" s="47" t="s">
        <v>65</v>
      </c>
      <c r="B230" s="4" t="s">
        <v>6</v>
      </c>
      <c r="C230" s="5" t="s">
        <v>31</v>
      </c>
      <c r="D230" s="5" t="s">
        <v>296</v>
      </c>
      <c r="E230" s="20">
        <v>200</v>
      </c>
      <c r="F230" s="31">
        <f>F231</f>
        <v>55923</v>
      </c>
      <c r="G230" s="21"/>
      <c r="H230" s="21"/>
    </row>
    <row r="231" spans="1:8" ht="24">
      <c r="A231" s="47" t="s">
        <v>66</v>
      </c>
      <c r="B231" s="4" t="s">
        <v>6</v>
      </c>
      <c r="C231" s="5" t="s">
        <v>31</v>
      </c>
      <c r="D231" s="5" t="s">
        <v>296</v>
      </c>
      <c r="E231" s="20">
        <v>240</v>
      </c>
      <c r="F231" s="32">
        <v>55923</v>
      </c>
      <c r="G231" s="21"/>
      <c r="H231" s="21"/>
    </row>
    <row r="232" spans="1:8" ht="12">
      <c r="A232" s="16" t="s">
        <v>73</v>
      </c>
      <c r="B232" s="56" t="s">
        <v>6</v>
      </c>
      <c r="C232" s="57" t="s">
        <v>31</v>
      </c>
      <c r="D232" s="57" t="s">
        <v>202</v>
      </c>
      <c r="E232" s="20"/>
      <c r="F232" s="29">
        <f>F233</f>
        <v>1202930.92</v>
      </c>
      <c r="G232" s="21"/>
      <c r="H232" s="21"/>
    </row>
    <row r="233" spans="1:8" ht="24">
      <c r="A233" s="47" t="s">
        <v>65</v>
      </c>
      <c r="B233" s="4" t="s">
        <v>6</v>
      </c>
      <c r="C233" s="5" t="s">
        <v>31</v>
      </c>
      <c r="D233" s="5" t="s">
        <v>202</v>
      </c>
      <c r="E233" s="20">
        <v>200</v>
      </c>
      <c r="F233" s="31">
        <f>F234</f>
        <v>1202930.92</v>
      </c>
      <c r="G233" s="21"/>
      <c r="H233" s="21"/>
    </row>
    <row r="234" spans="1:8" ht="24">
      <c r="A234" s="47" t="s">
        <v>66</v>
      </c>
      <c r="B234" s="4" t="s">
        <v>6</v>
      </c>
      <c r="C234" s="5" t="s">
        <v>31</v>
      </c>
      <c r="D234" s="5" t="s">
        <v>202</v>
      </c>
      <c r="E234" s="20">
        <v>240</v>
      </c>
      <c r="F234" s="32">
        <v>1202930.92</v>
      </c>
      <c r="G234" s="21"/>
      <c r="H234" s="21"/>
    </row>
    <row r="235" spans="1:8" ht="12">
      <c r="A235" s="16" t="s">
        <v>327</v>
      </c>
      <c r="B235" s="57" t="s">
        <v>6</v>
      </c>
      <c r="C235" s="57" t="s">
        <v>31</v>
      </c>
      <c r="D235" s="57" t="s">
        <v>326</v>
      </c>
      <c r="E235" s="44"/>
      <c r="F235" s="29">
        <f>F236</f>
        <v>428384.44</v>
      </c>
      <c r="G235" s="21"/>
      <c r="H235" s="21"/>
    </row>
    <row r="236" spans="1:8" ht="24">
      <c r="A236" s="47" t="s">
        <v>65</v>
      </c>
      <c r="B236" s="4" t="s">
        <v>6</v>
      </c>
      <c r="C236" s="5" t="s">
        <v>31</v>
      </c>
      <c r="D236" s="5" t="s">
        <v>326</v>
      </c>
      <c r="E236" s="20">
        <v>200</v>
      </c>
      <c r="F236" s="31">
        <f>F237</f>
        <v>428384.44</v>
      </c>
      <c r="G236" s="21"/>
      <c r="H236" s="21"/>
    </row>
    <row r="237" spans="1:8" ht="24">
      <c r="A237" s="47" t="s">
        <v>66</v>
      </c>
      <c r="B237" s="4" t="s">
        <v>6</v>
      </c>
      <c r="C237" s="5" t="s">
        <v>31</v>
      </c>
      <c r="D237" s="5" t="s">
        <v>326</v>
      </c>
      <c r="E237" s="20">
        <v>240</v>
      </c>
      <c r="F237" s="32">
        <v>428384.44</v>
      </c>
      <c r="G237" s="21"/>
      <c r="H237" s="21"/>
    </row>
    <row r="238" spans="1:8" ht="24">
      <c r="A238" s="16" t="s">
        <v>301</v>
      </c>
      <c r="B238" s="56" t="s">
        <v>6</v>
      </c>
      <c r="C238" s="57" t="s">
        <v>31</v>
      </c>
      <c r="D238" s="57" t="s">
        <v>297</v>
      </c>
      <c r="E238" s="20"/>
      <c r="F238" s="29">
        <f>F239</f>
        <v>580047</v>
      </c>
      <c r="G238" s="21"/>
      <c r="H238" s="21"/>
    </row>
    <row r="239" spans="1:8" ht="24">
      <c r="A239" s="47" t="s">
        <v>65</v>
      </c>
      <c r="B239" s="4" t="s">
        <v>6</v>
      </c>
      <c r="C239" s="5" t="s">
        <v>31</v>
      </c>
      <c r="D239" s="5" t="s">
        <v>297</v>
      </c>
      <c r="E239" s="20">
        <v>200</v>
      </c>
      <c r="F239" s="31">
        <f>F240</f>
        <v>580047</v>
      </c>
      <c r="G239" s="21"/>
      <c r="H239" s="21"/>
    </row>
    <row r="240" spans="1:8" ht="24">
      <c r="A240" s="47" t="s">
        <v>66</v>
      </c>
      <c r="B240" s="4" t="s">
        <v>6</v>
      </c>
      <c r="C240" s="5" t="s">
        <v>31</v>
      </c>
      <c r="D240" s="5" t="s">
        <v>297</v>
      </c>
      <c r="E240" s="20">
        <v>240</v>
      </c>
      <c r="F240" s="32">
        <v>580047</v>
      </c>
      <c r="G240" s="21"/>
      <c r="H240" s="21"/>
    </row>
    <row r="241" spans="1:8" ht="12">
      <c r="A241" s="16" t="s">
        <v>126</v>
      </c>
      <c r="B241" s="56" t="s">
        <v>6</v>
      </c>
      <c r="C241" s="57" t="s">
        <v>31</v>
      </c>
      <c r="D241" s="57" t="s">
        <v>203</v>
      </c>
      <c r="E241" s="20"/>
      <c r="F241" s="29">
        <f>F242</f>
        <v>5449021.97</v>
      </c>
      <c r="G241" s="21"/>
      <c r="H241" s="21"/>
    </row>
    <row r="242" spans="1:8" ht="24">
      <c r="A242" s="47" t="s">
        <v>65</v>
      </c>
      <c r="B242" s="4" t="s">
        <v>6</v>
      </c>
      <c r="C242" s="5" t="s">
        <v>31</v>
      </c>
      <c r="D242" s="5" t="s">
        <v>203</v>
      </c>
      <c r="E242" s="20">
        <v>200</v>
      </c>
      <c r="F242" s="31">
        <f>F243</f>
        <v>5449021.97</v>
      </c>
      <c r="G242" s="21"/>
      <c r="H242" s="21"/>
    </row>
    <row r="243" spans="1:8" ht="24">
      <c r="A243" s="47" t="s">
        <v>66</v>
      </c>
      <c r="B243" s="4" t="s">
        <v>6</v>
      </c>
      <c r="C243" s="5" t="s">
        <v>31</v>
      </c>
      <c r="D243" s="5" t="s">
        <v>203</v>
      </c>
      <c r="E243" s="20">
        <v>240</v>
      </c>
      <c r="F243" s="32">
        <v>5449021.97</v>
      </c>
      <c r="G243" s="21"/>
      <c r="H243" s="21"/>
    </row>
    <row r="244" spans="1:8" ht="12">
      <c r="A244" s="55" t="s">
        <v>252</v>
      </c>
      <c r="B244" s="56" t="s">
        <v>6</v>
      </c>
      <c r="C244" s="57" t="s">
        <v>31</v>
      </c>
      <c r="D244" s="57" t="s">
        <v>204</v>
      </c>
      <c r="E244" s="44"/>
      <c r="F244" s="29">
        <f>F245</f>
        <v>2721104.12</v>
      </c>
      <c r="G244" s="21"/>
      <c r="H244" s="21"/>
    </row>
    <row r="245" spans="1:8" ht="24">
      <c r="A245" s="47" t="s">
        <v>65</v>
      </c>
      <c r="B245" s="4" t="s">
        <v>6</v>
      </c>
      <c r="C245" s="5" t="s">
        <v>31</v>
      </c>
      <c r="D245" s="5" t="s">
        <v>204</v>
      </c>
      <c r="E245" s="20">
        <v>200</v>
      </c>
      <c r="F245" s="31">
        <f>F246</f>
        <v>2721104.12</v>
      </c>
      <c r="G245" s="21"/>
      <c r="H245" s="21"/>
    </row>
    <row r="246" spans="1:8" ht="24">
      <c r="A246" s="47" t="s">
        <v>66</v>
      </c>
      <c r="B246" s="4" t="s">
        <v>6</v>
      </c>
      <c r="C246" s="5" t="s">
        <v>31</v>
      </c>
      <c r="D246" s="5" t="s">
        <v>204</v>
      </c>
      <c r="E246" s="20">
        <v>240</v>
      </c>
      <c r="F246" s="32">
        <v>2721104.12</v>
      </c>
      <c r="G246" s="21"/>
      <c r="H246" s="21"/>
    </row>
    <row r="247" spans="1:8" ht="12">
      <c r="A247" s="18" t="s">
        <v>32</v>
      </c>
      <c r="B247" s="2" t="s">
        <v>6</v>
      </c>
      <c r="C247" s="3" t="s">
        <v>33</v>
      </c>
      <c r="D247" s="10"/>
      <c r="E247" s="10"/>
      <c r="F247" s="28">
        <f aca="true" t="shared" si="1" ref="F247:F252">F248</f>
        <v>152472.93</v>
      </c>
      <c r="G247" s="21"/>
      <c r="H247" s="21"/>
    </row>
    <row r="248" spans="1:8" ht="12">
      <c r="A248" s="41" t="s">
        <v>34</v>
      </c>
      <c r="B248" s="14" t="s">
        <v>6</v>
      </c>
      <c r="C248" s="15" t="s">
        <v>35</v>
      </c>
      <c r="D248" s="9"/>
      <c r="E248" s="9"/>
      <c r="F248" s="35">
        <f>F249</f>
        <v>152472.93</v>
      </c>
      <c r="G248" s="21"/>
      <c r="H248" s="21"/>
    </row>
    <row r="249" spans="1:8" ht="24">
      <c r="A249" s="33" t="s">
        <v>89</v>
      </c>
      <c r="B249" s="56" t="s">
        <v>6</v>
      </c>
      <c r="C249" s="57" t="s">
        <v>35</v>
      </c>
      <c r="D249" s="57" t="s">
        <v>209</v>
      </c>
      <c r="E249" s="57"/>
      <c r="F249" s="29">
        <f>F250</f>
        <v>152472.93</v>
      </c>
      <c r="G249" s="21"/>
      <c r="H249" s="21"/>
    </row>
    <row r="250" spans="1:8" ht="24">
      <c r="A250" s="54" t="s">
        <v>208</v>
      </c>
      <c r="B250" s="56" t="s">
        <v>6</v>
      </c>
      <c r="C250" s="57" t="s">
        <v>35</v>
      </c>
      <c r="D250" s="57" t="s">
        <v>210</v>
      </c>
      <c r="E250" s="57"/>
      <c r="F250" s="29">
        <f>F251+F254</f>
        <v>152472.93</v>
      </c>
      <c r="G250" s="21"/>
      <c r="H250" s="21"/>
    </row>
    <row r="251" spans="1:8" ht="12">
      <c r="A251" s="54" t="s">
        <v>98</v>
      </c>
      <c r="B251" s="56" t="s">
        <v>6</v>
      </c>
      <c r="C251" s="57" t="s">
        <v>35</v>
      </c>
      <c r="D251" s="57" t="s">
        <v>211</v>
      </c>
      <c r="E251" s="5"/>
      <c r="F251" s="29">
        <f t="shared" si="1"/>
        <v>52000</v>
      </c>
      <c r="G251" s="21"/>
      <c r="H251" s="21"/>
    </row>
    <row r="252" spans="1:8" ht="24">
      <c r="A252" s="47" t="s">
        <v>65</v>
      </c>
      <c r="B252" s="4" t="s">
        <v>6</v>
      </c>
      <c r="C252" s="5" t="s">
        <v>35</v>
      </c>
      <c r="D252" s="5" t="s">
        <v>211</v>
      </c>
      <c r="E252" s="5" t="s">
        <v>57</v>
      </c>
      <c r="F252" s="31">
        <f t="shared" si="1"/>
        <v>52000</v>
      </c>
      <c r="G252" s="21"/>
      <c r="H252" s="21"/>
    </row>
    <row r="253" spans="1:8" ht="24">
      <c r="A253" s="47" t="s">
        <v>66</v>
      </c>
      <c r="B253" s="4" t="s">
        <v>6</v>
      </c>
      <c r="C253" s="5" t="s">
        <v>35</v>
      </c>
      <c r="D253" s="5" t="s">
        <v>211</v>
      </c>
      <c r="E253" s="5" t="s">
        <v>58</v>
      </c>
      <c r="F253" s="32">
        <v>52000</v>
      </c>
      <c r="G253" s="21"/>
      <c r="H253" s="21"/>
    </row>
    <row r="254" spans="1:8" ht="12">
      <c r="A254" s="54" t="s">
        <v>212</v>
      </c>
      <c r="B254" s="56" t="s">
        <v>6</v>
      </c>
      <c r="C254" s="57" t="s">
        <v>35</v>
      </c>
      <c r="D254" s="57" t="s">
        <v>271</v>
      </c>
      <c r="E254" s="57"/>
      <c r="F254" s="29">
        <f>F257+F259+F255</f>
        <v>100472.93</v>
      </c>
      <c r="G254" s="21"/>
      <c r="H254" s="21"/>
    </row>
    <row r="255" spans="1:8" ht="48">
      <c r="A255" s="6" t="s">
        <v>83</v>
      </c>
      <c r="B255" s="4" t="s">
        <v>6</v>
      </c>
      <c r="C255" s="5" t="s">
        <v>35</v>
      </c>
      <c r="D255" s="5" t="s">
        <v>271</v>
      </c>
      <c r="E255" s="5" t="s">
        <v>54</v>
      </c>
      <c r="F255" s="31">
        <f>F256</f>
        <v>45225.54</v>
      </c>
      <c r="G255" s="21"/>
      <c r="H255" s="21"/>
    </row>
    <row r="256" spans="1:8" ht="12">
      <c r="A256" s="6" t="s">
        <v>84</v>
      </c>
      <c r="B256" s="4" t="s">
        <v>6</v>
      </c>
      <c r="C256" s="5" t="s">
        <v>35</v>
      </c>
      <c r="D256" s="5" t="s">
        <v>271</v>
      </c>
      <c r="E256" s="5" t="s">
        <v>85</v>
      </c>
      <c r="F256" s="32">
        <v>45225.54</v>
      </c>
      <c r="G256" s="21"/>
      <c r="H256" s="21"/>
    </row>
    <row r="257" spans="1:8" ht="24">
      <c r="A257" s="47" t="s">
        <v>65</v>
      </c>
      <c r="B257" s="4" t="s">
        <v>6</v>
      </c>
      <c r="C257" s="5" t="s">
        <v>35</v>
      </c>
      <c r="D257" s="5" t="s">
        <v>271</v>
      </c>
      <c r="E257" s="5" t="s">
        <v>57</v>
      </c>
      <c r="F257" s="31">
        <f>F258</f>
        <v>0</v>
      </c>
      <c r="G257" s="21"/>
      <c r="H257" s="21"/>
    </row>
    <row r="258" spans="1:8" ht="24">
      <c r="A258" s="47" t="s">
        <v>66</v>
      </c>
      <c r="B258" s="4" t="s">
        <v>6</v>
      </c>
      <c r="C258" s="5" t="s">
        <v>35</v>
      </c>
      <c r="D258" s="5" t="s">
        <v>271</v>
      </c>
      <c r="E258" s="5" t="s">
        <v>58</v>
      </c>
      <c r="F258" s="32">
        <v>0</v>
      </c>
      <c r="G258" s="21"/>
      <c r="H258" s="21"/>
    </row>
    <row r="259" spans="1:8" ht="12">
      <c r="A259" s="49" t="s">
        <v>47</v>
      </c>
      <c r="B259" s="4" t="s">
        <v>6</v>
      </c>
      <c r="C259" s="5" t="s">
        <v>35</v>
      </c>
      <c r="D259" s="5" t="s">
        <v>271</v>
      </c>
      <c r="E259" s="5" t="s">
        <v>59</v>
      </c>
      <c r="F259" s="31">
        <f>F260</f>
        <v>55247.39</v>
      </c>
      <c r="G259" s="21"/>
      <c r="H259" s="21"/>
    </row>
    <row r="260" spans="1:8" ht="24">
      <c r="A260" s="6" t="s">
        <v>70</v>
      </c>
      <c r="B260" s="4" t="s">
        <v>6</v>
      </c>
      <c r="C260" s="5" t="s">
        <v>35</v>
      </c>
      <c r="D260" s="5" t="s">
        <v>271</v>
      </c>
      <c r="E260" s="5" t="s">
        <v>48</v>
      </c>
      <c r="F260" s="32">
        <v>55247.39</v>
      </c>
      <c r="G260" s="21"/>
      <c r="H260" s="21"/>
    </row>
    <row r="261" spans="1:8" ht="12">
      <c r="A261" s="1" t="s">
        <v>36</v>
      </c>
      <c r="B261" s="2" t="s">
        <v>6</v>
      </c>
      <c r="C261" s="3" t="s">
        <v>37</v>
      </c>
      <c r="D261" s="10"/>
      <c r="E261" s="10"/>
      <c r="F261" s="28">
        <f>F262</f>
        <v>7276946.74</v>
      </c>
      <c r="G261" s="21"/>
      <c r="H261" s="21"/>
    </row>
    <row r="262" spans="1:8" ht="12">
      <c r="A262" s="41" t="s">
        <v>38</v>
      </c>
      <c r="B262" s="14" t="s">
        <v>6</v>
      </c>
      <c r="C262" s="15" t="s">
        <v>39</v>
      </c>
      <c r="D262" s="9"/>
      <c r="E262" s="9"/>
      <c r="F262" s="35">
        <f>F263</f>
        <v>7276946.74</v>
      </c>
      <c r="G262" s="21"/>
      <c r="H262" s="21"/>
    </row>
    <row r="263" spans="1:8" ht="24">
      <c r="A263" s="33" t="s">
        <v>214</v>
      </c>
      <c r="B263" s="56" t="s">
        <v>6</v>
      </c>
      <c r="C263" s="57" t="s">
        <v>39</v>
      </c>
      <c r="D263" s="57" t="s">
        <v>213</v>
      </c>
      <c r="E263" s="5"/>
      <c r="F263" s="29">
        <f>F264+F272</f>
        <v>7276946.74</v>
      </c>
      <c r="G263" s="21"/>
      <c r="H263" s="21"/>
    </row>
    <row r="264" spans="1:8" ht="36">
      <c r="A264" s="33" t="s">
        <v>253</v>
      </c>
      <c r="B264" s="56" t="s">
        <v>6</v>
      </c>
      <c r="C264" s="57" t="s">
        <v>39</v>
      </c>
      <c r="D264" s="57" t="s">
        <v>215</v>
      </c>
      <c r="E264" s="5"/>
      <c r="F264" s="29">
        <f>F265</f>
        <v>1016059.83</v>
      </c>
      <c r="G264" s="21"/>
      <c r="H264" s="21"/>
    </row>
    <row r="265" spans="1:8" ht="23.25" customHeight="1">
      <c r="A265" s="54" t="s">
        <v>254</v>
      </c>
      <c r="B265" s="56" t="s">
        <v>6</v>
      </c>
      <c r="C265" s="57" t="s">
        <v>39</v>
      </c>
      <c r="D265" s="57" t="s">
        <v>216</v>
      </c>
      <c r="E265" s="5"/>
      <c r="F265" s="29">
        <f>F266+F269</f>
        <v>1016059.83</v>
      </c>
      <c r="G265" s="21"/>
      <c r="H265" s="21"/>
    </row>
    <row r="266" spans="1:8" ht="16.5" customHeight="1">
      <c r="A266" s="54" t="s">
        <v>94</v>
      </c>
      <c r="B266" s="56" t="s">
        <v>6</v>
      </c>
      <c r="C266" s="57" t="s">
        <v>39</v>
      </c>
      <c r="D266" s="57" t="s">
        <v>217</v>
      </c>
      <c r="E266" s="5"/>
      <c r="F266" s="29">
        <f>F267</f>
        <v>566059.83</v>
      </c>
      <c r="G266" s="21"/>
      <c r="H266" s="21"/>
    </row>
    <row r="267" spans="1:8" ht="24">
      <c r="A267" s="47" t="s">
        <v>65</v>
      </c>
      <c r="B267" s="4" t="s">
        <v>6</v>
      </c>
      <c r="C267" s="5" t="s">
        <v>39</v>
      </c>
      <c r="D267" s="5" t="s">
        <v>217</v>
      </c>
      <c r="E267" s="5" t="s">
        <v>57</v>
      </c>
      <c r="F267" s="31">
        <f>F268</f>
        <v>566059.83</v>
      </c>
      <c r="G267" s="21"/>
      <c r="H267" s="21"/>
    </row>
    <row r="268" spans="1:8" ht="24">
      <c r="A268" s="47" t="s">
        <v>66</v>
      </c>
      <c r="B268" s="4" t="s">
        <v>6</v>
      </c>
      <c r="C268" s="5" t="s">
        <v>39</v>
      </c>
      <c r="D268" s="5" t="s">
        <v>217</v>
      </c>
      <c r="E268" s="5" t="s">
        <v>58</v>
      </c>
      <c r="F268" s="32">
        <v>566059.83</v>
      </c>
      <c r="G268" s="21"/>
      <c r="H268" s="21"/>
    </row>
    <row r="269" spans="1:8" ht="15" customHeight="1">
      <c r="A269" s="54" t="s">
        <v>95</v>
      </c>
      <c r="B269" s="56" t="s">
        <v>6</v>
      </c>
      <c r="C269" s="57" t="s">
        <v>39</v>
      </c>
      <c r="D269" s="57" t="s">
        <v>269</v>
      </c>
      <c r="E269" s="5"/>
      <c r="F269" s="29">
        <f>F270</f>
        <v>450000</v>
      </c>
      <c r="G269" s="21"/>
      <c r="H269" s="21"/>
    </row>
    <row r="270" spans="1:8" ht="24">
      <c r="A270" s="47" t="s">
        <v>65</v>
      </c>
      <c r="B270" s="4" t="s">
        <v>6</v>
      </c>
      <c r="C270" s="5" t="s">
        <v>39</v>
      </c>
      <c r="D270" s="5" t="s">
        <v>269</v>
      </c>
      <c r="E270" s="5" t="s">
        <v>57</v>
      </c>
      <c r="F270" s="31">
        <f>F271</f>
        <v>450000</v>
      </c>
      <c r="G270" s="21"/>
      <c r="H270" s="21"/>
    </row>
    <row r="271" spans="1:8" ht="24">
      <c r="A271" s="47" t="s">
        <v>66</v>
      </c>
      <c r="B271" s="4" t="s">
        <v>6</v>
      </c>
      <c r="C271" s="5" t="s">
        <v>39</v>
      </c>
      <c r="D271" s="5" t="s">
        <v>269</v>
      </c>
      <c r="E271" s="5" t="s">
        <v>58</v>
      </c>
      <c r="F271" s="32">
        <v>450000</v>
      </c>
      <c r="G271" s="21"/>
      <c r="H271" s="21"/>
    </row>
    <row r="272" spans="1:8" ht="36">
      <c r="A272" s="33" t="s">
        <v>218</v>
      </c>
      <c r="B272" s="56" t="s">
        <v>6</v>
      </c>
      <c r="C272" s="57" t="s">
        <v>39</v>
      </c>
      <c r="D272" s="57" t="s">
        <v>220</v>
      </c>
      <c r="E272" s="5"/>
      <c r="F272" s="29">
        <f>F274</f>
        <v>6260886.91</v>
      </c>
      <c r="G272" s="21"/>
      <c r="H272" s="21"/>
    </row>
    <row r="273" spans="1:8" ht="24">
      <c r="A273" s="54" t="s">
        <v>221</v>
      </c>
      <c r="B273" s="56" t="s">
        <v>6</v>
      </c>
      <c r="C273" s="57" t="s">
        <v>39</v>
      </c>
      <c r="D273" s="57" t="s">
        <v>219</v>
      </c>
      <c r="E273" s="5"/>
      <c r="F273" s="29">
        <f>F274</f>
        <v>6260886.91</v>
      </c>
      <c r="G273" s="21"/>
      <c r="H273" s="21"/>
    </row>
    <row r="274" spans="1:8" ht="12">
      <c r="A274" s="54" t="s">
        <v>82</v>
      </c>
      <c r="B274" s="56" t="s">
        <v>6</v>
      </c>
      <c r="C274" s="57" t="s">
        <v>39</v>
      </c>
      <c r="D274" s="57" t="s">
        <v>222</v>
      </c>
      <c r="E274" s="57"/>
      <c r="F274" s="29">
        <f>F275+F277+F279</f>
        <v>6260886.91</v>
      </c>
      <c r="G274" s="21"/>
      <c r="H274" s="21"/>
    </row>
    <row r="275" spans="1:8" ht="48">
      <c r="A275" s="6" t="s">
        <v>83</v>
      </c>
      <c r="B275" s="4" t="s">
        <v>6</v>
      </c>
      <c r="C275" s="5" t="s">
        <v>39</v>
      </c>
      <c r="D275" s="5" t="s">
        <v>222</v>
      </c>
      <c r="E275" s="5" t="s">
        <v>54</v>
      </c>
      <c r="F275" s="31">
        <f>F276</f>
        <v>4860823.74</v>
      </c>
      <c r="G275" s="21"/>
      <c r="H275" s="21"/>
    </row>
    <row r="276" spans="1:8" ht="12">
      <c r="A276" s="6" t="s">
        <v>84</v>
      </c>
      <c r="B276" s="4" t="s">
        <v>6</v>
      </c>
      <c r="C276" s="5" t="s">
        <v>39</v>
      </c>
      <c r="D276" s="5" t="s">
        <v>222</v>
      </c>
      <c r="E276" s="5" t="s">
        <v>85</v>
      </c>
      <c r="F276" s="32">
        <f>3729790.87+1131032.87</f>
        <v>4860823.74</v>
      </c>
      <c r="G276" s="21"/>
      <c r="H276" s="21"/>
    </row>
    <row r="277" spans="1:8" ht="24">
      <c r="A277" s="47" t="s">
        <v>65</v>
      </c>
      <c r="B277" s="4" t="s">
        <v>6</v>
      </c>
      <c r="C277" s="5" t="s">
        <v>39</v>
      </c>
      <c r="D277" s="5" t="s">
        <v>222</v>
      </c>
      <c r="E277" s="5" t="s">
        <v>57</v>
      </c>
      <c r="F277" s="31">
        <f>F278</f>
        <v>1389544.74</v>
      </c>
      <c r="G277" s="21"/>
      <c r="H277" s="21"/>
    </row>
    <row r="278" spans="1:8" ht="24">
      <c r="A278" s="47" t="s">
        <v>66</v>
      </c>
      <c r="B278" s="4" t="s">
        <v>6</v>
      </c>
      <c r="C278" s="5" t="s">
        <v>39</v>
      </c>
      <c r="D278" s="5" t="s">
        <v>222</v>
      </c>
      <c r="E278" s="5" t="s">
        <v>58</v>
      </c>
      <c r="F278" s="32">
        <v>1389544.74</v>
      </c>
      <c r="G278" s="21"/>
      <c r="H278" s="21"/>
    </row>
    <row r="279" spans="1:8" ht="12">
      <c r="A279" s="49" t="s">
        <v>47</v>
      </c>
      <c r="B279" s="4" t="s">
        <v>6</v>
      </c>
      <c r="C279" s="5" t="s">
        <v>39</v>
      </c>
      <c r="D279" s="5" t="s">
        <v>222</v>
      </c>
      <c r="E279" s="4" t="s">
        <v>59</v>
      </c>
      <c r="F279" s="31">
        <f>F280</f>
        <v>10518.43</v>
      </c>
      <c r="G279" s="21"/>
      <c r="H279" s="21"/>
    </row>
    <row r="280" spans="1:8" ht="12">
      <c r="A280" s="49" t="s">
        <v>67</v>
      </c>
      <c r="B280" s="4" t="s">
        <v>6</v>
      </c>
      <c r="C280" s="5" t="s">
        <v>39</v>
      </c>
      <c r="D280" s="5" t="s">
        <v>222</v>
      </c>
      <c r="E280" s="4" t="s">
        <v>60</v>
      </c>
      <c r="F280" s="32">
        <v>10518.43</v>
      </c>
      <c r="G280" s="21"/>
      <c r="H280" s="21"/>
    </row>
    <row r="281" spans="1:8" ht="12">
      <c r="A281" s="1" t="s">
        <v>40</v>
      </c>
      <c r="B281" s="2" t="s">
        <v>6</v>
      </c>
      <c r="C281" s="3" t="s">
        <v>41</v>
      </c>
      <c r="D281" s="10"/>
      <c r="E281" s="10"/>
      <c r="F281" s="28">
        <f>F282</f>
        <v>10676000</v>
      </c>
      <c r="G281" s="21"/>
      <c r="H281" s="21"/>
    </row>
    <row r="282" spans="1:8" ht="12">
      <c r="A282" s="42" t="s">
        <v>42</v>
      </c>
      <c r="B282" s="17" t="s">
        <v>6</v>
      </c>
      <c r="C282" s="9" t="s">
        <v>43</v>
      </c>
      <c r="D282" s="9"/>
      <c r="E282" s="9"/>
      <c r="F282" s="35">
        <f>F283+F302+F307</f>
        <v>10676000</v>
      </c>
      <c r="G282" s="21"/>
      <c r="H282" s="21"/>
    </row>
    <row r="283" spans="1:8" ht="24">
      <c r="A283" s="33" t="s">
        <v>76</v>
      </c>
      <c r="B283" s="56" t="s">
        <v>6</v>
      </c>
      <c r="C283" s="57" t="s">
        <v>43</v>
      </c>
      <c r="D283" s="57" t="s">
        <v>224</v>
      </c>
      <c r="E283" s="5"/>
      <c r="F283" s="29">
        <f>F284+F292</f>
        <v>10491000</v>
      </c>
      <c r="G283" s="21"/>
      <c r="H283" s="21"/>
    </row>
    <row r="284" spans="1:8" ht="24">
      <c r="A284" s="33" t="s">
        <v>223</v>
      </c>
      <c r="B284" s="56" t="s">
        <v>6</v>
      </c>
      <c r="C284" s="57" t="s">
        <v>43</v>
      </c>
      <c r="D284" s="57" t="s">
        <v>225</v>
      </c>
      <c r="E284" s="5"/>
      <c r="F284" s="29">
        <f>+F285</f>
        <v>136000</v>
      </c>
      <c r="G284" s="21"/>
      <c r="H284" s="21"/>
    </row>
    <row r="285" spans="1:8" ht="24">
      <c r="A285" s="16" t="s">
        <v>233</v>
      </c>
      <c r="B285" s="56" t="s">
        <v>6</v>
      </c>
      <c r="C285" s="57" t="s">
        <v>43</v>
      </c>
      <c r="D285" s="57" t="s">
        <v>226</v>
      </c>
      <c r="E285" s="5"/>
      <c r="F285" s="29">
        <f>F286+F289</f>
        <v>136000</v>
      </c>
      <c r="G285" s="21"/>
      <c r="H285" s="21"/>
    </row>
    <row r="286" spans="1:8" ht="24">
      <c r="A286" s="16" t="s">
        <v>227</v>
      </c>
      <c r="B286" s="56" t="s">
        <v>6</v>
      </c>
      <c r="C286" s="57" t="s">
        <v>43</v>
      </c>
      <c r="D286" s="57" t="s">
        <v>228</v>
      </c>
      <c r="E286" s="5"/>
      <c r="F286" s="29">
        <f>F287</f>
        <v>36000</v>
      </c>
      <c r="G286" s="21"/>
      <c r="H286" s="21"/>
    </row>
    <row r="287" spans="1:8" ht="24">
      <c r="A287" s="47" t="s">
        <v>65</v>
      </c>
      <c r="B287" s="4" t="s">
        <v>6</v>
      </c>
      <c r="C287" s="5" t="s">
        <v>43</v>
      </c>
      <c r="D287" s="5" t="s">
        <v>228</v>
      </c>
      <c r="E287" s="5" t="s">
        <v>57</v>
      </c>
      <c r="F287" s="31">
        <f>F288</f>
        <v>36000</v>
      </c>
      <c r="G287" s="21"/>
      <c r="H287" s="21"/>
    </row>
    <row r="288" spans="1:8" ht="24">
      <c r="A288" s="47" t="s">
        <v>66</v>
      </c>
      <c r="B288" s="4" t="s">
        <v>6</v>
      </c>
      <c r="C288" s="5" t="s">
        <v>43</v>
      </c>
      <c r="D288" s="5" t="s">
        <v>228</v>
      </c>
      <c r="E288" s="5" t="s">
        <v>58</v>
      </c>
      <c r="F288" s="32">
        <f>200000-84000-80000</f>
        <v>36000</v>
      </c>
      <c r="G288" s="21"/>
      <c r="H288" s="21"/>
    </row>
    <row r="289" spans="1:8" ht="24">
      <c r="A289" s="16" t="s">
        <v>235</v>
      </c>
      <c r="B289" s="56" t="s">
        <v>6</v>
      </c>
      <c r="C289" s="57" t="s">
        <v>43</v>
      </c>
      <c r="D289" s="57" t="s">
        <v>234</v>
      </c>
      <c r="E289" s="57"/>
      <c r="F289" s="29">
        <f>F290</f>
        <v>100000</v>
      </c>
      <c r="G289" s="21"/>
      <c r="H289" s="21"/>
    </row>
    <row r="290" spans="1:8" ht="24">
      <c r="A290" s="47" t="s">
        <v>65</v>
      </c>
      <c r="B290" s="4" t="s">
        <v>6</v>
      </c>
      <c r="C290" s="5" t="s">
        <v>43</v>
      </c>
      <c r="D290" s="5" t="s">
        <v>234</v>
      </c>
      <c r="E290" s="5" t="s">
        <v>57</v>
      </c>
      <c r="F290" s="31">
        <f>F291</f>
        <v>100000</v>
      </c>
      <c r="G290" s="21"/>
      <c r="H290" s="21"/>
    </row>
    <row r="291" spans="1:8" ht="24">
      <c r="A291" s="47" t="s">
        <v>66</v>
      </c>
      <c r="B291" s="4" t="s">
        <v>6</v>
      </c>
      <c r="C291" s="5" t="s">
        <v>43</v>
      </c>
      <c r="D291" s="5" t="s">
        <v>234</v>
      </c>
      <c r="E291" s="5" t="s">
        <v>58</v>
      </c>
      <c r="F291" s="32">
        <v>100000</v>
      </c>
      <c r="G291" s="21"/>
      <c r="H291" s="21"/>
    </row>
    <row r="292" spans="1:8" ht="24">
      <c r="A292" s="33" t="s">
        <v>229</v>
      </c>
      <c r="B292" s="56" t="s">
        <v>6</v>
      </c>
      <c r="C292" s="57" t="s">
        <v>43</v>
      </c>
      <c r="D292" s="57" t="s">
        <v>230</v>
      </c>
      <c r="E292" s="5"/>
      <c r="F292" s="29">
        <f>F293</f>
        <v>10355000</v>
      </c>
      <c r="G292" s="21"/>
      <c r="H292" s="21"/>
    </row>
    <row r="293" spans="1:8" ht="24">
      <c r="A293" s="55" t="s">
        <v>231</v>
      </c>
      <c r="B293" s="56" t="s">
        <v>6</v>
      </c>
      <c r="C293" s="57" t="s">
        <v>43</v>
      </c>
      <c r="D293" s="57" t="s">
        <v>279</v>
      </c>
      <c r="E293" s="5"/>
      <c r="F293" s="29">
        <f>F294+F299</f>
        <v>10355000</v>
      </c>
      <c r="G293" s="21"/>
      <c r="H293" s="21"/>
    </row>
    <row r="294" spans="1:8" ht="12">
      <c r="A294" s="16" t="s">
        <v>232</v>
      </c>
      <c r="B294" s="56" t="s">
        <v>6</v>
      </c>
      <c r="C294" s="57" t="s">
        <v>43</v>
      </c>
      <c r="D294" s="57" t="s">
        <v>280</v>
      </c>
      <c r="E294" s="5"/>
      <c r="F294" s="29">
        <f>F295+F297</f>
        <v>355000</v>
      </c>
      <c r="G294" s="21"/>
      <c r="H294" s="21"/>
    </row>
    <row r="295" spans="1:8" ht="24">
      <c r="A295" s="47" t="s">
        <v>65</v>
      </c>
      <c r="B295" s="4" t="s">
        <v>6</v>
      </c>
      <c r="C295" s="5" t="s">
        <v>43</v>
      </c>
      <c r="D295" s="5" t="s">
        <v>280</v>
      </c>
      <c r="E295" s="5" t="s">
        <v>57</v>
      </c>
      <c r="F295" s="31">
        <f>F296</f>
        <v>205000</v>
      </c>
      <c r="G295" s="21"/>
      <c r="H295" s="21"/>
    </row>
    <row r="296" spans="1:8" ht="24">
      <c r="A296" s="47" t="s">
        <v>66</v>
      </c>
      <c r="B296" s="4" t="s">
        <v>6</v>
      </c>
      <c r="C296" s="5" t="s">
        <v>43</v>
      </c>
      <c r="D296" s="5" t="s">
        <v>280</v>
      </c>
      <c r="E296" s="5" t="s">
        <v>58</v>
      </c>
      <c r="F296" s="32">
        <v>205000</v>
      </c>
      <c r="G296" s="21"/>
      <c r="H296" s="21"/>
    </row>
    <row r="297" spans="1:8" ht="12">
      <c r="A297" s="52" t="s">
        <v>103</v>
      </c>
      <c r="B297" s="5" t="s">
        <v>6</v>
      </c>
      <c r="C297" s="5" t="s">
        <v>43</v>
      </c>
      <c r="D297" s="5" t="s">
        <v>280</v>
      </c>
      <c r="E297" s="5" t="s">
        <v>102</v>
      </c>
      <c r="F297" s="31">
        <f>F298</f>
        <v>150000</v>
      </c>
      <c r="G297" s="21"/>
      <c r="H297" s="21"/>
    </row>
    <row r="298" spans="1:8" ht="12">
      <c r="A298" s="52" t="s">
        <v>104</v>
      </c>
      <c r="B298" s="5" t="s">
        <v>6</v>
      </c>
      <c r="C298" s="5" t="s">
        <v>43</v>
      </c>
      <c r="D298" s="5" t="s">
        <v>280</v>
      </c>
      <c r="E298" s="5" t="s">
        <v>101</v>
      </c>
      <c r="F298" s="32">
        <v>150000</v>
      </c>
      <c r="G298" s="21"/>
      <c r="H298" s="21"/>
    </row>
    <row r="299" spans="1:8" ht="12">
      <c r="A299" s="55" t="s">
        <v>245</v>
      </c>
      <c r="B299" s="56" t="s">
        <v>6</v>
      </c>
      <c r="C299" s="57" t="s">
        <v>43</v>
      </c>
      <c r="D299" s="57" t="s">
        <v>281</v>
      </c>
      <c r="E299" s="57"/>
      <c r="F299" s="29">
        <f>F300</f>
        <v>10000000</v>
      </c>
      <c r="G299" s="21"/>
      <c r="H299" s="21"/>
    </row>
    <row r="300" spans="1:8" ht="24">
      <c r="A300" s="47" t="s">
        <v>65</v>
      </c>
      <c r="B300" s="4" t="s">
        <v>6</v>
      </c>
      <c r="C300" s="5" t="s">
        <v>43</v>
      </c>
      <c r="D300" s="5" t="s">
        <v>281</v>
      </c>
      <c r="E300" s="5" t="s">
        <v>57</v>
      </c>
      <c r="F300" s="31">
        <f>F301</f>
        <v>10000000</v>
      </c>
      <c r="G300" s="21"/>
      <c r="H300" s="21"/>
    </row>
    <row r="301" spans="1:8" ht="24">
      <c r="A301" s="47" t="s">
        <v>66</v>
      </c>
      <c r="B301" s="4" t="s">
        <v>6</v>
      </c>
      <c r="C301" s="5" t="s">
        <v>43</v>
      </c>
      <c r="D301" s="5" t="s">
        <v>281</v>
      </c>
      <c r="E301" s="5" t="s">
        <v>58</v>
      </c>
      <c r="F301" s="32">
        <v>10000000</v>
      </c>
      <c r="G301" s="21"/>
      <c r="H301" s="21"/>
    </row>
    <row r="302" spans="1:8" ht="48">
      <c r="A302" s="33" t="s">
        <v>182</v>
      </c>
      <c r="B302" s="56" t="s">
        <v>6</v>
      </c>
      <c r="C302" s="57" t="s">
        <v>43</v>
      </c>
      <c r="D302" s="57" t="s">
        <v>183</v>
      </c>
      <c r="E302" s="5"/>
      <c r="F302" s="29">
        <f>F303</f>
        <v>110000</v>
      </c>
      <c r="G302" s="21"/>
      <c r="H302" s="21"/>
    </row>
    <row r="303" spans="1:8" ht="24">
      <c r="A303" s="55" t="s">
        <v>184</v>
      </c>
      <c r="B303" s="56" t="s">
        <v>6</v>
      </c>
      <c r="C303" s="57" t="s">
        <v>43</v>
      </c>
      <c r="D303" s="57" t="s">
        <v>185</v>
      </c>
      <c r="E303" s="5"/>
      <c r="F303" s="29">
        <f>F304</f>
        <v>110000</v>
      </c>
      <c r="G303" s="21"/>
      <c r="H303" s="21"/>
    </row>
    <row r="304" spans="1:8" ht="24">
      <c r="A304" s="55" t="s">
        <v>188</v>
      </c>
      <c r="B304" s="56" t="s">
        <v>6</v>
      </c>
      <c r="C304" s="57" t="s">
        <v>43</v>
      </c>
      <c r="D304" s="57" t="s">
        <v>328</v>
      </c>
      <c r="E304" s="57"/>
      <c r="F304" s="29">
        <f>F305</f>
        <v>110000</v>
      </c>
      <c r="G304" s="21"/>
      <c r="H304" s="21"/>
    </row>
    <row r="305" spans="1:8" ht="12">
      <c r="A305" s="52" t="s">
        <v>103</v>
      </c>
      <c r="B305" s="4" t="s">
        <v>6</v>
      </c>
      <c r="C305" s="5" t="s">
        <v>43</v>
      </c>
      <c r="D305" s="5" t="s">
        <v>328</v>
      </c>
      <c r="E305" s="5" t="s">
        <v>102</v>
      </c>
      <c r="F305" s="31">
        <f>F306</f>
        <v>110000</v>
      </c>
      <c r="G305" s="21"/>
      <c r="H305" s="21"/>
    </row>
    <row r="306" spans="1:8" ht="12">
      <c r="A306" s="52" t="s">
        <v>104</v>
      </c>
      <c r="B306" s="4" t="s">
        <v>6</v>
      </c>
      <c r="C306" s="5" t="s">
        <v>43</v>
      </c>
      <c r="D306" s="5" t="s">
        <v>328</v>
      </c>
      <c r="E306" s="5" t="s">
        <v>101</v>
      </c>
      <c r="F306" s="32">
        <v>110000</v>
      </c>
      <c r="G306" s="21"/>
      <c r="H306" s="21"/>
    </row>
    <row r="307" spans="1:8" ht="12">
      <c r="A307" s="8" t="s">
        <v>123</v>
      </c>
      <c r="B307" s="14" t="s">
        <v>6</v>
      </c>
      <c r="C307" s="15" t="s">
        <v>43</v>
      </c>
      <c r="D307" s="15" t="s">
        <v>236</v>
      </c>
      <c r="E307" s="59"/>
      <c r="F307" s="35">
        <f>F308</f>
        <v>75000</v>
      </c>
      <c r="G307" s="21"/>
      <c r="H307" s="21"/>
    </row>
    <row r="308" spans="1:8" ht="72">
      <c r="A308" s="33" t="s">
        <v>49</v>
      </c>
      <c r="B308" s="56" t="s">
        <v>6</v>
      </c>
      <c r="C308" s="57" t="s">
        <v>43</v>
      </c>
      <c r="D308" s="57" t="s">
        <v>236</v>
      </c>
      <c r="E308" s="5"/>
      <c r="F308" s="31">
        <f>F309</f>
        <v>75000</v>
      </c>
      <c r="G308" s="21"/>
      <c r="H308" s="21"/>
    </row>
    <row r="309" spans="1:8" ht="84">
      <c r="A309" s="65" t="s">
        <v>237</v>
      </c>
      <c r="B309" s="56" t="s">
        <v>6</v>
      </c>
      <c r="C309" s="57" t="s">
        <v>43</v>
      </c>
      <c r="D309" s="57" t="s">
        <v>272</v>
      </c>
      <c r="E309" s="5"/>
      <c r="F309" s="31">
        <f>F310</f>
        <v>75000</v>
      </c>
      <c r="G309" s="21"/>
      <c r="H309" s="21"/>
    </row>
    <row r="310" spans="1:8" ht="12">
      <c r="A310" s="47" t="s">
        <v>47</v>
      </c>
      <c r="B310" s="4" t="s">
        <v>6</v>
      </c>
      <c r="C310" s="5" t="s">
        <v>43</v>
      </c>
      <c r="D310" s="5" t="s">
        <v>272</v>
      </c>
      <c r="E310" s="5" t="s">
        <v>132</v>
      </c>
      <c r="F310" s="31">
        <f>F311</f>
        <v>75000</v>
      </c>
      <c r="G310" s="21"/>
      <c r="H310" s="21"/>
    </row>
    <row r="311" spans="1:8" ht="12">
      <c r="A311" s="47" t="s">
        <v>134</v>
      </c>
      <c r="B311" s="4" t="s">
        <v>6</v>
      </c>
      <c r="C311" s="5" t="s">
        <v>43</v>
      </c>
      <c r="D311" s="5" t="s">
        <v>272</v>
      </c>
      <c r="E311" s="5" t="s">
        <v>133</v>
      </c>
      <c r="F311" s="32">
        <v>75000</v>
      </c>
      <c r="G311" s="21"/>
      <c r="H311" s="21"/>
    </row>
    <row r="312" spans="1:8" ht="12">
      <c r="A312" s="1" t="s">
        <v>44</v>
      </c>
      <c r="B312" s="2" t="s">
        <v>6</v>
      </c>
      <c r="C312" s="3" t="s">
        <v>45</v>
      </c>
      <c r="D312" s="10"/>
      <c r="E312" s="10"/>
      <c r="F312" s="28">
        <f>F313</f>
        <v>2992779.84</v>
      </c>
      <c r="G312" s="21"/>
      <c r="H312" s="21"/>
    </row>
    <row r="313" spans="1:8" ht="12">
      <c r="A313" s="41" t="s">
        <v>99</v>
      </c>
      <c r="B313" s="14" t="s">
        <v>6</v>
      </c>
      <c r="C313" s="15" t="s">
        <v>46</v>
      </c>
      <c r="D313" s="9"/>
      <c r="E313" s="9"/>
      <c r="F313" s="35">
        <f>F314</f>
        <v>2992779.84</v>
      </c>
      <c r="G313" s="21"/>
      <c r="H313" s="21"/>
    </row>
    <row r="314" spans="1:8" ht="36">
      <c r="A314" s="33" t="s">
        <v>77</v>
      </c>
      <c r="B314" s="56" t="s">
        <v>6</v>
      </c>
      <c r="C314" s="57" t="s">
        <v>46</v>
      </c>
      <c r="D314" s="57" t="s">
        <v>238</v>
      </c>
      <c r="E314" s="5"/>
      <c r="F314" s="29">
        <f>F315</f>
        <v>2992779.84</v>
      </c>
      <c r="G314" s="21"/>
      <c r="H314" s="21"/>
    </row>
    <row r="315" spans="1:8" ht="24">
      <c r="A315" s="66" t="s">
        <v>239</v>
      </c>
      <c r="B315" s="56" t="s">
        <v>6</v>
      </c>
      <c r="C315" s="57" t="s">
        <v>46</v>
      </c>
      <c r="D315" s="57" t="s">
        <v>240</v>
      </c>
      <c r="E315" s="5"/>
      <c r="F315" s="29">
        <f>+F323+F316</f>
        <v>2992779.84</v>
      </c>
      <c r="G315" s="21"/>
      <c r="H315" s="21"/>
    </row>
    <row r="316" spans="1:8" ht="12">
      <c r="A316" s="54" t="s">
        <v>82</v>
      </c>
      <c r="B316" s="56" t="s">
        <v>6</v>
      </c>
      <c r="C316" s="57" t="s">
        <v>46</v>
      </c>
      <c r="D316" s="57" t="s">
        <v>243</v>
      </c>
      <c r="E316" s="57"/>
      <c r="F316" s="29">
        <f>F317+F319+F321</f>
        <v>2316792.3</v>
      </c>
      <c r="G316" s="21"/>
      <c r="H316" s="21"/>
    </row>
    <row r="317" spans="1:8" ht="48">
      <c r="A317" s="6" t="s">
        <v>83</v>
      </c>
      <c r="B317" s="4" t="s">
        <v>6</v>
      </c>
      <c r="C317" s="5" t="s">
        <v>46</v>
      </c>
      <c r="D317" s="5" t="s">
        <v>243</v>
      </c>
      <c r="E317" s="5" t="s">
        <v>54</v>
      </c>
      <c r="F317" s="31">
        <f>F318</f>
        <v>2232987.84</v>
      </c>
      <c r="G317" s="21"/>
      <c r="H317" s="21"/>
    </row>
    <row r="318" spans="1:8" ht="12">
      <c r="A318" s="6" t="s">
        <v>84</v>
      </c>
      <c r="B318" s="4" t="s">
        <v>6</v>
      </c>
      <c r="C318" s="5" t="s">
        <v>46</v>
      </c>
      <c r="D318" s="5" t="s">
        <v>243</v>
      </c>
      <c r="E318" s="5" t="s">
        <v>85</v>
      </c>
      <c r="F318" s="32">
        <f>1805159.16+545158.07-90115.2-27214.19</f>
        <v>2232987.84</v>
      </c>
      <c r="G318" s="21"/>
      <c r="H318" s="21"/>
    </row>
    <row r="319" spans="1:6" ht="24">
      <c r="A319" s="47" t="s">
        <v>65</v>
      </c>
      <c r="B319" s="4" t="s">
        <v>6</v>
      </c>
      <c r="C319" s="5" t="s">
        <v>46</v>
      </c>
      <c r="D319" s="5" t="s">
        <v>243</v>
      </c>
      <c r="E319" s="5" t="s">
        <v>57</v>
      </c>
      <c r="F319" s="67">
        <f>F320</f>
        <v>80893.14</v>
      </c>
    </row>
    <row r="320" spans="1:6" ht="24">
      <c r="A320" s="47" t="s">
        <v>66</v>
      </c>
      <c r="B320" s="4" t="s">
        <v>6</v>
      </c>
      <c r="C320" s="5" t="s">
        <v>46</v>
      </c>
      <c r="D320" s="5" t="s">
        <v>243</v>
      </c>
      <c r="E320" s="5" t="s">
        <v>58</v>
      </c>
      <c r="F320" s="32">
        <v>80893.14</v>
      </c>
    </row>
    <row r="321" spans="1:6" ht="12">
      <c r="A321" s="47" t="s">
        <v>47</v>
      </c>
      <c r="B321" s="4" t="s">
        <v>6</v>
      </c>
      <c r="C321" s="5" t="s">
        <v>46</v>
      </c>
      <c r="D321" s="5" t="s">
        <v>243</v>
      </c>
      <c r="E321" s="5">
        <v>800</v>
      </c>
      <c r="F321" s="67">
        <f>F322</f>
        <v>2911.32</v>
      </c>
    </row>
    <row r="322" spans="1:6" ht="12">
      <c r="A322" s="47" t="s">
        <v>67</v>
      </c>
      <c r="B322" s="4" t="s">
        <v>6</v>
      </c>
      <c r="C322" s="5" t="s">
        <v>46</v>
      </c>
      <c r="D322" s="5" t="s">
        <v>243</v>
      </c>
      <c r="E322" s="5" t="s">
        <v>60</v>
      </c>
      <c r="F322" s="32">
        <v>2911.32</v>
      </c>
    </row>
    <row r="323" spans="1:8" ht="24">
      <c r="A323" s="54" t="s">
        <v>285</v>
      </c>
      <c r="B323" s="56" t="s">
        <v>6</v>
      </c>
      <c r="C323" s="57" t="s">
        <v>46</v>
      </c>
      <c r="D323" s="57" t="s">
        <v>242</v>
      </c>
      <c r="E323" s="5"/>
      <c r="F323" s="29">
        <f>F324</f>
        <v>675987.54</v>
      </c>
      <c r="G323" s="21"/>
      <c r="H323" s="21"/>
    </row>
    <row r="324" spans="1:8" ht="24">
      <c r="A324" s="47" t="s">
        <v>65</v>
      </c>
      <c r="B324" s="4" t="s">
        <v>6</v>
      </c>
      <c r="C324" s="5" t="s">
        <v>46</v>
      </c>
      <c r="D324" s="5" t="s">
        <v>242</v>
      </c>
      <c r="E324" s="5" t="s">
        <v>57</v>
      </c>
      <c r="F324" s="31">
        <f>F325</f>
        <v>675987.54</v>
      </c>
      <c r="G324" s="21"/>
      <c r="H324" s="21"/>
    </row>
    <row r="325" spans="1:8" ht="24">
      <c r="A325" s="47" t="s">
        <v>66</v>
      </c>
      <c r="B325" s="4" t="s">
        <v>6</v>
      </c>
      <c r="C325" s="5" t="s">
        <v>46</v>
      </c>
      <c r="D325" s="5" t="s">
        <v>242</v>
      </c>
      <c r="E325" s="5" t="s">
        <v>58</v>
      </c>
      <c r="F325" s="32">
        <v>675987.54</v>
      </c>
      <c r="G325" s="21"/>
      <c r="H325" s="21"/>
    </row>
    <row r="365" spans="7:8" ht="12">
      <c r="G365" s="21"/>
      <c r="H365" s="21"/>
    </row>
    <row r="370" spans="7:8" ht="12">
      <c r="G370" s="21"/>
      <c r="H370" s="21"/>
    </row>
    <row r="371" spans="7:8" ht="12">
      <c r="G371" s="21"/>
      <c r="H371" s="21"/>
    </row>
    <row r="372" spans="7:8" ht="12">
      <c r="G372" s="21"/>
      <c r="H372" s="21"/>
    </row>
    <row r="374" spans="7:8" ht="12">
      <c r="G374" s="21"/>
      <c r="H374" s="21"/>
    </row>
    <row r="375" spans="7:8" ht="12">
      <c r="G375" s="21"/>
      <c r="H375" s="21"/>
    </row>
    <row r="377" spans="7:8" ht="12">
      <c r="G377" s="21"/>
      <c r="H377" s="21"/>
    </row>
    <row r="378" spans="7:8" ht="12">
      <c r="G378" s="21"/>
      <c r="H378" s="21"/>
    </row>
    <row r="379" spans="7:8" ht="12">
      <c r="G379" s="21"/>
      <c r="H379" s="21"/>
    </row>
    <row r="385" spans="7:8" ht="12">
      <c r="G385" s="21"/>
      <c r="H385" s="21"/>
    </row>
    <row r="386" spans="7:8" ht="12">
      <c r="G386" s="21"/>
      <c r="H386" s="21"/>
    </row>
    <row r="388" spans="7:8" ht="12">
      <c r="G388" s="21"/>
      <c r="H388" s="21"/>
    </row>
    <row r="389" spans="7:8" ht="12">
      <c r="G389" s="21"/>
      <c r="H389" s="21"/>
    </row>
    <row r="392" spans="7:8" ht="12">
      <c r="G392" s="21"/>
      <c r="H392" s="21"/>
    </row>
    <row r="398" spans="7:8" ht="12">
      <c r="G398" s="21"/>
      <c r="H398" s="21"/>
    </row>
    <row r="399" spans="7:8" ht="12">
      <c r="G399" s="21"/>
      <c r="H399" s="21"/>
    </row>
    <row r="400" spans="7:8" ht="12">
      <c r="G400" s="21"/>
      <c r="H400" s="21"/>
    </row>
    <row r="401" spans="7:8" ht="12">
      <c r="G401" s="21"/>
      <c r="H401" s="21"/>
    </row>
    <row r="402" spans="7:8" ht="12">
      <c r="G402" s="21"/>
      <c r="H402" s="21"/>
    </row>
    <row r="403" spans="7:8" ht="12">
      <c r="G403" s="21"/>
      <c r="H403" s="21"/>
    </row>
    <row r="404" spans="7:8" ht="12">
      <c r="G404" s="21"/>
      <c r="H404" s="21"/>
    </row>
    <row r="405" spans="7:8" ht="12">
      <c r="G405" s="21"/>
      <c r="H405" s="21"/>
    </row>
    <row r="406" spans="7:8" ht="12">
      <c r="G406" s="21"/>
      <c r="H406" s="21"/>
    </row>
    <row r="407" spans="7:8" ht="12">
      <c r="G407" s="21"/>
      <c r="H407" s="21"/>
    </row>
    <row r="408" spans="7:8" ht="12">
      <c r="G408" s="21"/>
      <c r="H408" s="21"/>
    </row>
    <row r="409" spans="7:8" ht="12">
      <c r="G409" s="21"/>
      <c r="H409" s="21"/>
    </row>
    <row r="410" spans="7:8" ht="12">
      <c r="G410" s="21"/>
      <c r="H410" s="21"/>
    </row>
    <row r="424" spans="7:8" ht="12">
      <c r="G424" s="21"/>
      <c r="H424" s="21"/>
    </row>
    <row r="426" spans="7:8" ht="12">
      <c r="G426" s="21"/>
      <c r="H426" s="21"/>
    </row>
    <row r="427" spans="7:8" ht="12">
      <c r="G427" s="21"/>
      <c r="H427" s="21"/>
    </row>
    <row r="428" spans="7:8" ht="12">
      <c r="G428" s="21"/>
      <c r="H428" s="21"/>
    </row>
    <row r="429" spans="7:8" ht="12">
      <c r="G429" s="21"/>
      <c r="H429" s="21"/>
    </row>
    <row r="430" spans="7:8" ht="12">
      <c r="G430" s="21"/>
      <c r="H430" s="21"/>
    </row>
    <row r="431" spans="7:8" ht="12">
      <c r="G431" s="21"/>
      <c r="H431" s="21"/>
    </row>
    <row r="432" spans="7:8" ht="12">
      <c r="G432" s="21"/>
      <c r="H432" s="21"/>
    </row>
    <row r="433" spans="7:8" ht="12">
      <c r="G433" s="21"/>
      <c r="H433" s="21"/>
    </row>
    <row r="434" spans="7:8" ht="12">
      <c r="G434" s="21"/>
      <c r="H434" s="21"/>
    </row>
    <row r="435" spans="7:8" ht="12">
      <c r="G435" s="21"/>
      <c r="H435" s="21"/>
    </row>
    <row r="436" spans="7:8" ht="12">
      <c r="G436" s="21"/>
      <c r="H436" s="21"/>
    </row>
    <row r="437" spans="7:8" ht="12">
      <c r="G437" s="21"/>
      <c r="H437" s="21"/>
    </row>
    <row r="438" spans="7:8" ht="12">
      <c r="G438" s="21"/>
      <c r="H438" s="21"/>
    </row>
    <row r="439" spans="7:8" ht="12">
      <c r="G439" s="21"/>
      <c r="H439" s="21"/>
    </row>
    <row r="440" spans="7:8" ht="12">
      <c r="G440" s="21"/>
      <c r="H440" s="21"/>
    </row>
    <row r="441" spans="7:8" ht="12">
      <c r="G441" s="21"/>
      <c r="H441" s="21"/>
    </row>
    <row r="442" spans="7:8" ht="12">
      <c r="G442" s="21"/>
      <c r="H442" s="21"/>
    </row>
    <row r="443" spans="7:8" ht="12">
      <c r="G443" s="21"/>
      <c r="H443" s="21"/>
    </row>
    <row r="451" spans="7:8" s="36" customFormat="1" ht="12">
      <c r="G451" s="37"/>
      <c r="H451" s="37"/>
    </row>
    <row r="454" spans="7:8" s="36" customFormat="1" ht="12">
      <c r="G454" s="37"/>
      <c r="H454" s="37"/>
    </row>
    <row r="455" spans="7:8" ht="12">
      <c r="G455" s="21"/>
      <c r="H455" s="21"/>
    </row>
    <row r="473" spans="7:8" ht="12">
      <c r="G473" s="21"/>
      <c r="H473" s="21"/>
    </row>
    <row r="476" spans="7:8" ht="12">
      <c r="G476" s="21"/>
      <c r="H476" s="21"/>
    </row>
  </sheetData>
  <sheetProtection/>
  <mergeCells count="2">
    <mergeCell ref="C6:F6"/>
    <mergeCell ref="B2:E2"/>
  </mergeCells>
  <printOptions/>
  <pageMargins left="0.984251968503937" right="0.5118110236220472" top="0.7874015748031497" bottom="0.7874015748031497" header="0.31496062992125984" footer="0.31496062992125984"/>
  <pageSetup fitToHeight="10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9"/>
  <sheetViews>
    <sheetView zoomScale="110" zoomScaleNormal="110" zoomScalePageLayoutView="0" workbookViewId="0" topLeftCell="A1">
      <selection activeCell="B4" sqref="B4"/>
    </sheetView>
  </sheetViews>
  <sheetFormatPr defaultColWidth="9.140625" defaultRowHeight="15"/>
  <cols>
    <col min="1" max="1" width="49.00390625" style="21" customWidth="1"/>
    <col min="2" max="2" width="8.57421875" style="21" customWidth="1"/>
    <col min="3" max="3" width="11.140625" style="21" customWidth="1"/>
    <col min="4" max="4" width="7.140625" style="21" customWidth="1"/>
    <col min="5" max="5" width="13.421875" style="21" customWidth="1"/>
    <col min="6" max="6" width="9.140625" style="22" customWidth="1"/>
    <col min="7" max="7" width="10.28125" style="22" customWidth="1"/>
    <col min="8" max="245" width="9.140625" style="21" customWidth="1"/>
    <col min="246" max="246" width="37.7109375" style="21" customWidth="1"/>
    <col min="247" max="247" width="7.57421875" style="21" customWidth="1"/>
    <col min="248" max="249" width="9.00390625" style="21" customWidth="1"/>
    <col min="250" max="250" width="6.421875" style="21" customWidth="1"/>
    <col min="251" max="251" width="9.28125" style="21" customWidth="1"/>
    <col min="252" max="252" width="11.00390625" style="21" customWidth="1"/>
    <col min="253" max="253" width="9.8515625" style="21" customWidth="1"/>
    <col min="254" max="16384" width="0" style="21" hidden="1" customWidth="1"/>
  </cols>
  <sheetData>
    <row r="1" ht="12">
      <c r="B1" s="80" t="s">
        <v>290</v>
      </c>
    </row>
    <row r="2" ht="12">
      <c r="B2" s="21" t="s">
        <v>128</v>
      </c>
    </row>
    <row r="3" spans="2:5" ht="24" customHeight="1">
      <c r="B3" s="121" t="s">
        <v>312</v>
      </c>
      <c r="C3" s="121"/>
      <c r="D3" s="121"/>
      <c r="E3" s="121"/>
    </row>
    <row r="4" ht="12">
      <c r="B4" s="80" t="s">
        <v>347</v>
      </c>
    </row>
    <row r="6" spans="3:5" ht="30" customHeight="1">
      <c r="C6" s="21" t="s">
        <v>131</v>
      </c>
      <c r="E6" s="22"/>
    </row>
    <row r="7" spans="3:5" ht="12">
      <c r="C7" s="21" t="s">
        <v>128</v>
      </c>
      <c r="E7" s="22"/>
    </row>
    <row r="8" spans="3:6" ht="24" customHeight="1">
      <c r="C8" s="121" t="s">
        <v>312</v>
      </c>
      <c r="D8" s="121"/>
      <c r="E8" s="121"/>
      <c r="F8" s="121"/>
    </row>
    <row r="9" spans="3:5" ht="12">
      <c r="C9" s="21" t="s">
        <v>275</v>
      </c>
      <c r="E9" s="22"/>
    </row>
    <row r="10" ht="12">
      <c r="E10" s="22"/>
    </row>
    <row r="11" spans="1:5" ht="12">
      <c r="A11" s="23" t="s">
        <v>255</v>
      </c>
      <c r="E11" s="22"/>
    </row>
    <row r="12" ht="12">
      <c r="A12" s="23"/>
    </row>
    <row r="13" ht="12">
      <c r="E13" s="24" t="s">
        <v>100</v>
      </c>
    </row>
    <row r="14" spans="1:5" ht="48">
      <c r="A14" s="25" t="s">
        <v>0</v>
      </c>
      <c r="B14" s="26" t="s">
        <v>1</v>
      </c>
      <c r="C14" s="26" t="s">
        <v>2</v>
      </c>
      <c r="D14" s="26" t="s">
        <v>3</v>
      </c>
      <c r="E14" s="26" t="s">
        <v>130</v>
      </c>
    </row>
    <row r="15" spans="1:5" ht="12">
      <c r="A15" s="25">
        <v>1</v>
      </c>
      <c r="B15" s="25">
        <v>3</v>
      </c>
      <c r="C15" s="25">
        <v>4</v>
      </c>
      <c r="D15" s="25">
        <v>5</v>
      </c>
      <c r="E15" s="25">
        <v>6</v>
      </c>
    </row>
    <row r="16" spans="1:5" ht="24">
      <c r="A16" s="53" t="s">
        <v>109</v>
      </c>
      <c r="B16" s="20"/>
      <c r="C16" s="20"/>
      <c r="D16" s="20"/>
      <c r="E16" s="20"/>
    </row>
    <row r="17" spans="1:7" ht="12">
      <c r="A17" s="43" t="s">
        <v>4</v>
      </c>
      <c r="B17" s="44"/>
      <c r="C17" s="44"/>
      <c r="D17" s="44"/>
      <c r="E17" s="29">
        <f>E18+E102+E111+E143+E168+E249+E261+E281+E315</f>
        <v>93564737.98</v>
      </c>
      <c r="F17" s="27"/>
      <c r="G17" s="27"/>
    </row>
    <row r="18" spans="1:5" ht="12">
      <c r="A18" s="1" t="s">
        <v>5</v>
      </c>
      <c r="B18" s="3" t="s">
        <v>7</v>
      </c>
      <c r="C18" s="51"/>
      <c r="D18" s="51"/>
      <c r="E18" s="28">
        <f>E19+E24+E38+E47+E53</f>
        <v>31388459.92</v>
      </c>
    </row>
    <row r="19" spans="1:7" s="23" customFormat="1" ht="36">
      <c r="A19" s="45" t="s">
        <v>51</v>
      </c>
      <c r="B19" s="14" t="s">
        <v>8</v>
      </c>
      <c r="C19" s="17"/>
      <c r="D19" s="17"/>
      <c r="E19" s="35">
        <f>+E20</f>
        <v>1931004</v>
      </c>
      <c r="F19" s="11"/>
      <c r="G19" s="11"/>
    </row>
    <row r="20" spans="1:5" ht="36">
      <c r="A20" s="33" t="s">
        <v>52</v>
      </c>
      <c r="B20" s="56" t="s">
        <v>8</v>
      </c>
      <c r="C20" s="56" t="s">
        <v>137</v>
      </c>
      <c r="D20" s="56"/>
      <c r="E20" s="29">
        <f>E21</f>
        <v>1931004</v>
      </c>
    </row>
    <row r="21" spans="1:5" ht="12">
      <c r="A21" s="55" t="s">
        <v>9</v>
      </c>
      <c r="B21" s="56" t="s">
        <v>8</v>
      </c>
      <c r="C21" s="56" t="s">
        <v>137</v>
      </c>
      <c r="D21" s="56"/>
      <c r="E21" s="29">
        <f>E22</f>
        <v>1931004</v>
      </c>
    </row>
    <row r="22" spans="1:7" ht="24">
      <c r="A22" s="47" t="s">
        <v>65</v>
      </c>
      <c r="B22" s="4" t="s">
        <v>8</v>
      </c>
      <c r="C22" s="4" t="s">
        <v>137</v>
      </c>
      <c r="D22" s="4" t="s">
        <v>54</v>
      </c>
      <c r="E22" s="31">
        <f>E23</f>
        <v>1931004</v>
      </c>
      <c r="F22" s="21"/>
      <c r="G22" s="21"/>
    </row>
    <row r="23" spans="1:7" ht="24">
      <c r="A23" s="47" t="s">
        <v>66</v>
      </c>
      <c r="B23" s="4" t="s">
        <v>8</v>
      </c>
      <c r="C23" s="4" t="s">
        <v>137</v>
      </c>
      <c r="D23" s="4" t="s">
        <v>56</v>
      </c>
      <c r="E23" s="32">
        <v>1931004</v>
      </c>
      <c r="F23" s="21"/>
      <c r="G23" s="21"/>
    </row>
    <row r="24" spans="1:7" ht="36">
      <c r="A24" s="41" t="s">
        <v>10</v>
      </c>
      <c r="B24" s="14" t="s">
        <v>11</v>
      </c>
      <c r="C24" s="17"/>
      <c r="D24" s="17"/>
      <c r="E24" s="35">
        <f>E34+E25</f>
        <v>10693905.73</v>
      </c>
      <c r="F24" s="21"/>
      <c r="G24" s="21"/>
    </row>
    <row r="25" spans="1:7" ht="36">
      <c r="A25" s="33" t="s">
        <v>289</v>
      </c>
      <c r="B25" s="56" t="s">
        <v>11</v>
      </c>
      <c r="C25" s="56" t="s">
        <v>138</v>
      </c>
      <c r="D25" s="56"/>
      <c r="E25" s="29">
        <f>E26</f>
        <v>9558369.73</v>
      </c>
      <c r="F25" s="21"/>
      <c r="G25" s="21"/>
    </row>
    <row r="26" spans="1:7" ht="24">
      <c r="A26" s="55" t="s">
        <v>136</v>
      </c>
      <c r="B26" s="56" t="s">
        <v>135</v>
      </c>
      <c r="C26" s="56" t="s">
        <v>139</v>
      </c>
      <c r="D26" s="56"/>
      <c r="E26" s="29">
        <f>E27</f>
        <v>9558369.73</v>
      </c>
      <c r="F26" s="21"/>
      <c r="G26" s="21"/>
    </row>
    <row r="27" spans="1:7" ht="12">
      <c r="A27" s="55" t="s">
        <v>53</v>
      </c>
      <c r="B27" s="56" t="s">
        <v>11</v>
      </c>
      <c r="C27" s="56" t="s">
        <v>140</v>
      </c>
      <c r="D27" s="56"/>
      <c r="E27" s="29">
        <f>E28+E30+E32</f>
        <v>9558369.73</v>
      </c>
      <c r="F27" s="21"/>
      <c r="G27" s="21"/>
    </row>
    <row r="28" spans="1:7" ht="48">
      <c r="A28" s="48" t="s">
        <v>86</v>
      </c>
      <c r="B28" s="4" t="s">
        <v>11</v>
      </c>
      <c r="C28" s="4" t="s">
        <v>140</v>
      </c>
      <c r="D28" s="4" t="s">
        <v>54</v>
      </c>
      <c r="E28" s="31">
        <f>E29</f>
        <v>7732189</v>
      </c>
      <c r="F28" s="21"/>
      <c r="G28" s="21"/>
    </row>
    <row r="29" spans="1:7" ht="24">
      <c r="A29" s="49" t="s">
        <v>96</v>
      </c>
      <c r="B29" s="4" t="s">
        <v>11</v>
      </c>
      <c r="C29" s="4" t="s">
        <v>140</v>
      </c>
      <c r="D29" s="4" t="s">
        <v>56</v>
      </c>
      <c r="E29" s="32">
        <f>5938240+1793349+600</f>
        <v>7732189</v>
      </c>
      <c r="F29" s="21"/>
      <c r="G29" s="21"/>
    </row>
    <row r="30" spans="1:7" ht="24">
      <c r="A30" s="47" t="s">
        <v>65</v>
      </c>
      <c r="B30" s="4" t="s">
        <v>11</v>
      </c>
      <c r="C30" s="4" t="s">
        <v>140</v>
      </c>
      <c r="D30" s="4" t="s">
        <v>57</v>
      </c>
      <c r="E30" s="31">
        <f>E31</f>
        <v>1791180.73</v>
      </c>
      <c r="F30" s="21"/>
      <c r="G30" s="21"/>
    </row>
    <row r="31" spans="1:7" ht="24">
      <c r="A31" s="47" t="s">
        <v>66</v>
      </c>
      <c r="B31" s="4" t="s">
        <v>11</v>
      </c>
      <c r="C31" s="4" t="s">
        <v>140</v>
      </c>
      <c r="D31" s="4" t="s">
        <v>58</v>
      </c>
      <c r="E31" s="32">
        <v>1791180.73</v>
      </c>
      <c r="F31" s="21"/>
      <c r="G31" s="21"/>
    </row>
    <row r="32" spans="1:7" ht="12">
      <c r="A32" s="49" t="s">
        <v>47</v>
      </c>
      <c r="B32" s="4" t="s">
        <v>11</v>
      </c>
      <c r="C32" s="4" t="s">
        <v>140</v>
      </c>
      <c r="D32" s="4" t="s">
        <v>59</v>
      </c>
      <c r="E32" s="31">
        <f>E33</f>
        <v>35000</v>
      </c>
      <c r="F32" s="21"/>
      <c r="G32" s="21"/>
    </row>
    <row r="33" spans="1:7" ht="12">
      <c r="A33" s="49" t="s">
        <v>67</v>
      </c>
      <c r="B33" s="4" t="s">
        <v>11</v>
      </c>
      <c r="C33" s="4" t="s">
        <v>140</v>
      </c>
      <c r="D33" s="4" t="s">
        <v>60</v>
      </c>
      <c r="E33" s="32">
        <v>35000</v>
      </c>
      <c r="F33" s="21"/>
      <c r="G33" s="21"/>
    </row>
    <row r="34" spans="1:7" ht="12">
      <c r="A34" s="33" t="s">
        <v>61</v>
      </c>
      <c r="B34" s="56" t="s">
        <v>11</v>
      </c>
      <c r="C34" s="56" t="s">
        <v>141</v>
      </c>
      <c r="D34" s="56"/>
      <c r="E34" s="29">
        <f>E35</f>
        <v>1135536</v>
      </c>
      <c r="F34" s="21"/>
      <c r="G34" s="21"/>
    </row>
    <row r="35" spans="1:7" ht="24">
      <c r="A35" s="55" t="s">
        <v>62</v>
      </c>
      <c r="B35" s="56" t="s">
        <v>11</v>
      </c>
      <c r="C35" s="56" t="s">
        <v>142</v>
      </c>
      <c r="D35" s="56"/>
      <c r="E35" s="29">
        <f>E36</f>
        <v>1135536</v>
      </c>
      <c r="F35" s="21"/>
      <c r="G35" s="21"/>
    </row>
    <row r="36" spans="1:7" ht="48">
      <c r="A36" s="48" t="s">
        <v>86</v>
      </c>
      <c r="B36" s="4" t="s">
        <v>11</v>
      </c>
      <c r="C36" s="4" t="s">
        <v>142</v>
      </c>
      <c r="D36" s="4" t="s">
        <v>54</v>
      </c>
      <c r="E36" s="31">
        <f>E37</f>
        <v>1135536</v>
      </c>
      <c r="F36" s="21"/>
      <c r="G36" s="21"/>
    </row>
    <row r="37" spans="1:7" ht="24">
      <c r="A37" s="49" t="s">
        <v>81</v>
      </c>
      <c r="B37" s="4" t="s">
        <v>11</v>
      </c>
      <c r="C37" s="4" t="s">
        <v>142</v>
      </c>
      <c r="D37" s="4" t="s">
        <v>56</v>
      </c>
      <c r="E37" s="32">
        <f>907724+227812</f>
        <v>1135536</v>
      </c>
      <c r="F37" s="21"/>
      <c r="G37" s="21"/>
    </row>
    <row r="38" spans="1:7" ht="12">
      <c r="A38" s="13" t="s">
        <v>106</v>
      </c>
      <c r="B38" s="15" t="s">
        <v>108</v>
      </c>
      <c r="C38" s="9"/>
      <c r="D38" s="59"/>
      <c r="E38" s="35">
        <f>E39</f>
        <v>123595.56000000001</v>
      </c>
      <c r="F38" s="21"/>
      <c r="G38" s="21"/>
    </row>
    <row r="39" spans="1:7" ht="12">
      <c r="A39" s="33" t="s">
        <v>106</v>
      </c>
      <c r="B39" s="56" t="s">
        <v>108</v>
      </c>
      <c r="C39" s="56" t="s">
        <v>143</v>
      </c>
      <c r="D39" s="56"/>
      <c r="E39" s="29">
        <f>E40</f>
        <v>123595.56000000001</v>
      </c>
      <c r="F39" s="21"/>
      <c r="G39" s="21"/>
    </row>
    <row r="40" spans="1:7" ht="12">
      <c r="A40" s="61" t="s">
        <v>107</v>
      </c>
      <c r="B40" s="56" t="s">
        <v>108</v>
      </c>
      <c r="C40" s="56" t="s">
        <v>144</v>
      </c>
      <c r="D40" s="56"/>
      <c r="E40" s="29">
        <f>E43+E41+E45</f>
        <v>123595.56000000001</v>
      </c>
      <c r="F40" s="21"/>
      <c r="G40" s="21"/>
    </row>
    <row r="41" spans="1:7" ht="48">
      <c r="A41" s="48" t="s">
        <v>86</v>
      </c>
      <c r="B41" s="4" t="s">
        <v>108</v>
      </c>
      <c r="C41" s="4" t="s">
        <v>144</v>
      </c>
      <c r="D41" s="4" t="s">
        <v>54</v>
      </c>
      <c r="E41" s="31">
        <f>E42</f>
        <v>78979.96</v>
      </c>
      <c r="F41" s="21"/>
      <c r="G41" s="21"/>
    </row>
    <row r="42" spans="1:7" ht="24">
      <c r="A42" s="49" t="s">
        <v>81</v>
      </c>
      <c r="B42" s="4" t="s">
        <v>108</v>
      </c>
      <c r="C42" s="4" t="s">
        <v>144</v>
      </c>
      <c r="D42" s="4" t="s">
        <v>56</v>
      </c>
      <c r="E42" s="32">
        <v>78979.96</v>
      </c>
      <c r="F42" s="21"/>
      <c r="G42" s="21"/>
    </row>
    <row r="43" spans="1:5" ht="24">
      <c r="A43" s="47" t="s">
        <v>65</v>
      </c>
      <c r="B43" s="4" t="s">
        <v>108</v>
      </c>
      <c r="C43" s="4" t="s">
        <v>144</v>
      </c>
      <c r="D43" s="4" t="s">
        <v>57</v>
      </c>
      <c r="E43" s="31">
        <f>E44</f>
        <v>28405</v>
      </c>
    </row>
    <row r="44" spans="1:5" ht="24">
      <c r="A44" s="47" t="s">
        <v>66</v>
      </c>
      <c r="B44" s="4" t="s">
        <v>108</v>
      </c>
      <c r="C44" s="4" t="s">
        <v>144</v>
      </c>
      <c r="D44" s="4" t="s">
        <v>58</v>
      </c>
      <c r="E44" s="32">
        <v>28405</v>
      </c>
    </row>
    <row r="45" spans="1:5" ht="12">
      <c r="A45" s="82" t="s">
        <v>344</v>
      </c>
      <c r="B45" s="4" t="s">
        <v>108</v>
      </c>
      <c r="C45" s="4" t="s">
        <v>144</v>
      </c>
      <c r="D45" s="4" t="s">
        <v>59</v>
      </c>
      <c r="E45" s="31">
        <v>16210.6</v>
      </c>
    </row>
    <row r="46" spans="1:5" ht="12">
      <c r="A46" s="82" t="s">
        <v>335</v>
      </c>
      <c r="B46" s="4" t="s">
        <v>108</v>
      </c>
      <c r="C46" s="4" t="s">
        <v>144</v>
      </c>
      <c r="D46" s="4" t="s">
        <v>336</v>
      </c>
      <c r="E46" s="32">
        <v>100000</v>
      </c>
    </row>
    <row r="47" spans="1:7" ht="12">
      <c r="A47" s="13" t="s">
        <v>12</v>
      </c>
      <c r="B47" s="15" t="s">
        <v>13</v>
      </c>
      <c r="C47" s="9"/>
      <c r="D47" s="59"/>
      <c r="E47" s="35">
        <f>E48</f>
        <v>400000</v>
      </c>
      <c r="F47" s="21"/>
      <c r="G47" s="21"/>
    </row>
    <row r="48" spans="1:7" ht="36">
      <c r="A48" s="33" t="s">
        <v>90</v>
      </c>
      <c r="B48" s="56" t="s">
        <v>13</v>
      </c>
      <c r="C48" s="56" t="s">
        <v>146</v>
      </c>
      <c r="D48" s="4"/>
      <c r="E48" s="29">
        <f>E49</f>
        <v>400000</v>
      </c>
      <c r="F48" s="21"/>
      <c r="G48" s="21"/>
    </row>
    <row r="49" spans="1:7" ht="24">
      <c r="A49" s="16" t="s">
        <v>145</v>
      </c>
      <c r="B49" s="56" t="s">
        <v>13</v>
      </c>
      <c r="C49" s="56" t="s">
        <v>147</v>
      </c>
      <c r="D49" s="4"/>
      <c r="E49" s="29">
        <f>E50</f>
        <v>400000</v>
      </c>
      <c r="F49" s="21"/>
      <c r="G49" s="21"/>
    </row>
    <row r="50" spans="1:7" ht="12">
      <c r="A50" s="16" t="s">
        <v>63</v>
      </c>
      <c r="B50" s="56" t="s">
        <v>13</v>
      </c>
      <c r="C50" s="56" t="s">
        <v>276</v>
      </c>
      <c r="D50" s="56"/>
      <c r="E50" s="29">
        <f>E51</f>
        <v>400000</v>
      </c>
      <c r="F50" s="21"/>
      <c r="G50" s="21"/>
    </row>
    <row r="51" spans="1:7" ht="12">
      <c r="A51" s="7" t="s">
        <v>47</v>
      </c>
      <c r="B51" s="4" t="s">
        <v>13</v>
      </c>
      <c r="C51" s="4" t="s">
        <v>276</v>
      </c>
      <c r="D51" s="4">
        <v>800</v>
      </c>
      <c r="E51" s="31">
        <f>E52</f>
        <v>400000</v>
      </c>
      <c r="F51" s="21"/>
      <c r="G51" s="21"/>
    </row>
    <row r="52" spans="1:7" ht="12">
      <c r="A52" s="7" t="s">
        <v>64</v>
      </c>
      <c r="B52" s="4" t="s">
        <v>13</v>
      </c>
      <c r="C52" s="4" t="s">
        <v>276</v>
      </c>
      <c r="D52" s="4">
        <v>870</v>
      </c>
      <c r="E52" s="32">
        <v>400000</v>
      </c>
      <c r="F52" s="21"/>
      <c r="G52" s="21"/>
    </row>
    <row r="53" spans="1:7" ht="12">
      <c r="A53" s="13" t="s">
        <v>14</v>
      </c>
      <c r="B53" s="15" t="s">
        <v>15</v>
      </c>
      <c r="C53" s="17"/>
      <c r="D53" s="17"/>
      <c r="E53" s="35">
        <f>+E64+E69+E54+E79+E84+E94+E89</f>
        <v>18239954.63</v>
      </c>
      <c r="F53" s="21"/>
      <c r="G53" s="21"/>
    </row>
    <row r="54" spans="1:7" ht="24">
      <c r="A54" s="33" t="s">
        <v>69</v>
      </c>
      <c r="B54" s="56" t="s">
        <v>15</v>
      </c>
      <c r="C54" s="56" t="s">
        <v>149</v>
      </c>
      <c r="D54" s="4"/>
      <c r="E54" s="29">
        <f>E55</f>
        <v>4185660</v>
      </c>
      <c r="F54" s="21"/>
      <c r="G54" s="21"/>
    </row>
    <row r="55" spans="1:7" ht="24">
      <c r="A55" s="63" t="s">
        <v>148</v>
      </c>
      <c r="B55" s="56" t="s">
        <v>15</v>
      </c>
      <c r="C55" s="56" t="s">
        <v>150</v>
      </c>
      <c r="D55" s="4"/>
      <c r="E55" s="29">
        <f>E56+E61</f>
        <v>4185660</v>
      </c>
      <c r="F55" s="21"/>
      <c r="G55" s="21"/>
    </row>
    <row r="56" spans="1:7" ht="36">
      <c r="A56" s="63" t="s">
        <v>87</v>
      </c>
      <c r="B56" s="56" t="s">
        <v>15</v>
      </c>
      <c r="C56" s="56" t="s">
        <v>151</v>
      </c>
      <c r="D56" s="56"/>
      <c r="E56" s="29">
        <f>E57+E59</f>
        <v>3862318</v>
      </c>
      <c r="F56" s="21"/>
      <c r="G56" s="21"/>
    </row>
    <row r="57" spans="1:7" ht="48">
      <c r="A57" s="48" t="s">
        <v>86</v>
      </c>
      <c r="B57" s="4" t="s">
        <v>15</v>
      </c>
      <c r="C57" s="4" t="s">
        <v>151</v>
      </c>
      <c r="D57" s="4" t="s">
        <v>54</v>
      </c>
      <c r="E57" s="31">
        <f>E58</f>
        <v>3834800</v>
      </c>
      <c r="F57" s="21"/>
      <c r="G57" s="21"/>
    </row>
    <row r="58" spans="1:7" ht="24">
      <c r="A58" s="48" t="s">
        <v>55</v>
      </c>
      <c r="B58" s="4" t="s">
        <v>15</v>
      </c>
      <c r="C58" s="4" t="s">
        <v>151</v>
      </c>
      <c r="D58" s="4" t="s">
        <v>56</v>
      </c>
      <c r="E58" s="32">
        <f>2945361+889439</f>
        <v>3834800</v>
      </c>
      <c r="F58" s="21"/>
      <c r="G58" s="21"/>
    </row>
    <row r="59" spans="1:7" ht="24">
      <c r="A59" s="47" t="s">
        <v>65</v>
      </c>
      <c r="B59" s="4" t="s">
        <v>15</v>
      </c>
      <c r="C59" s="4" t="s">
        <v>151</v>
      </c>
      <c r="D59" s="5" t="s">
        <v>57</v>
      </c>
      <c r="E59" s="31">
        <f>E60</f>
        <v>27518</v>
      </c>
      <c r="F59" s="21"/>
      <c r="G59" s="21"/>
    </row>
    <row r="60" spans="1:7" ht="24">
      <c r="A60" s="47" t="s">
        <v>66</v>
      </c>
      <c r="B60" s="4" t="s">
        <v>15</v>
      </c>
      <c r="C60" s="4" t="s">
        <v>151</v>
      </c>
      <c r="D60" s="5" t="s">
        <v>58</v>
      </c>
      <c r="E60" s="32">
        <v>27518</v>
      </c>
      <c r="F60" s="21"/>
      <c r="G60" s="21"/>
    </row>
    <row r="61" spans="1:7" ht="36">
      <c r="A61" s="64" t="s">
        <v>153</v>
      </c>
      <c r="B61" s="56" t="s">
        <v>15</v>
      </c>
      <c r="C61" s="56" t="s">
        <v>152</v>
      </c>
      <c r="D61" s="56" t="s">
        <v>57</v>
      </c>
      <c r="E61" s="29">
        <f>E62</f>
        <v>323342</v>
      </c>
      <c r="F61" s="21"/>
      <c r="G61" s="21"/>
    </row>
    <row r="62" spans="1:7" ht="24">
      <c r="A62" s="47" t="s">
        <v>65</v>
      </c>
      <c r="B62" s="4" t="s">
        <v>15</v>
      </c>
      <c r="C62" s="4" t="s">
        <v>152</v>
      </c>
      <c r="D62" s="4" t="s">
        <v>57</v>
      </c>
      <c r="E62" s="31">
        <f>E63</f>
        <v>323342</v>
      </c>
      <c r="F62" s="21"/>
      <c r="G62" s="21"/>
    </row>
    <row r="63" spans="1:7" ht="24">
      <c r="A63" s="47" t="s">
        <v>66</v>
      </c>
      <c r="B63" s="4" t="s">
        <v>15</v>
      </c>
      <c r="C63" s="4" t="s">
        <v>152</v>
      </c>
      <c r="D63" s="4" t="s">
        <v>58</v>
      </c>
      <c r="E63" s="32">
        <v>323342</v>
      </c>
      <c r="F63" s="21"/>
      <c r="G63" s="21"/>
    </row>
    <row r="64" spans="1:7" ht="36">
      <c r="A64" s="33" t="s">
        <v>68</v>
      </c>
      <c r="B64" s="56" t="s">
        <v>15</v>
      </c>
      <c r="C64" s="56" t="s">
        <v>157</v>
      </c>
      <c r="D64" s="4"/>
      <c r="E64" s="29">
        <f>E65</f>
        <v>1064000</v>
      </c>
      <c r="F64" s="21"/>
      <c r="G64" s="21"/>
    </row>
    <row r="65" spans="1:7" ht="24">
      <c r="A65" s="16" t="s">
        <v>155</v>
      </c>
      <c r="B65" s="56" t="s">
        <v>15</v>
      </c>
      <c r="C65" s="56" t="s">
        <v>282</v>
      </c>
      <c r="D65" s="4"/>
      <c r="E65" s="29">
        <f>E66</f>
        <v>1064000</v>
      </c>
      <c r="F65" s="21"/>
      <c r="G65" s="21"/>
    </row>
    <row r="66" spans="1:7" ht="12">
      <c r="A66" s="16" t="s">
        <v>283</v>
      </c>
      <c r="B66" s="56" t="s">
        <v>15</v>
      </c>
      <c r="C66" s="56" t="s">
        <v>156</v>
      </c>
      <c r="D66" s="56"/>
      <c r="E66" s="29">
        <f>E67</f>
        <v>1064000</v>
      </c>
      <c r="F66" s="21"/>
      <c r="G66" s="21"/>
    </row>
    <row r="67" spans="1:7" ht="24">
      <c r="A67" s="47" t="s">
        <v>65</v>
      </c>
      <c r="B67" s="4" t="s">
        <v>15</v>
      </c>
      <c r="C67" s="4" t="s">
        <v>156</v>
      </c>
      <c r="D67" s="4" t="s">
        <v>57</v>
      </c>
      <c r="E67" s="31">
        <f>E68</f>
        <v>1064000</v>
      </c>
      <c r="F67" s="21"/>
      <c r="G67" s="21"/>
    </row>
    <row r="68" spans="1:7" ht="24">
      <c r="A68" s="47" t="s">
        <v>66</v>
      </c>
      <c r="B68" s="4" t="s">
        <v>15</v>
      </c>
      <c r="C68" s="4" t="s">
        <v>156</v>
      </c>
      <c r="D68" s="4" t="s">
        <v>58</v>
      </c>
      <c r="E68" s="32">
        <v>1064000</v>
      </c>
      <c r="F68" s="21"/>
      <c r="G68" s="21"/>
    </row>
    <row r="69" spans="1:7" ht="24">
      <c r="A69" s="33" t="s">
        <v>189</v>
      </c>
      <c r="B69" s="56" t="s">
        <v>15</v>
      </c>
      <c r="C69" s="56" t="s">
        <v>190</v>
      </c>
      <c r="D69" s="56"/>
      <c r="E69" s="29">
        <f>E70</f>
        <v>341722.82</v>
      </c>
      <c r="F69" s="21"/>
      <c r="G69" s="21"/>
    </row>
    <row r="70" spans="1:7" ht="24">
      <c r="A70" s="55" t="s">
        <v>192</v>
      </c>
      <c r="B70" s="56" t="s">
        <v>15</v>
      </c>
      <c r="C70" s="56" t="s">
        <v>191</v>
      </c>
      <c r="D70" s="56"/>
      <c r="E70" s="29">
        <f>E71+E76</f>
        <v>341722.82</v>
      </c>
      <c r="F70" s="21"/>
      <c r="G70" s="21"/>
    </row>
    <row r="71" spans="1:7" ht="12">
      <c r="A71" s="55" t="s">
        <v>193</v>
      </c>
      <c r="B71" s="56" t="s">
        <v>15</v>
      </c>
      <c r="C71" s="56" t="s">
        <v>194</v>
      </c>
      <c r="D71" s="56"/>
      <c r="E71" s="29">
        <f>E72+E74</f>
        <v>283286.05</v>
      </c>
      <c r="F71" s="21"/>
      <c r="G71" s="21"/>
    </row>
    <row r="72" spans="1:7" ht="24">
      <c r="A72" s="47" t="s">
        <v>65</v>
      </c>
      <c r="B72" s="4" t="s">
        <v>15</v>
      </c>
      <c r="C72" s="4" t="s">
        <v>194</v>
      </c>
      <c r="D72" s="4" t="s">
        <v>57</v>
      </c>
      <c r="E72" s="31">
        <f>E73</f>
        <v>278286.05</v>
      </c>
      <c r="F72" s="21"/>
      <c r="G72" s="21"/>
    </row>
    <row r="73" spans="1:7" ht="24">
      <c r="A73" s="47" t="s">
        <v>66</v>
      </c>
      <c r="B73" s="4" t="s">
        <v>15</v>
      </c>
      <c r="C73" s="4" t="s">
        <v>194</v>
      </c>
      <c r="D73" s="4" t="s">
        <v>58</v>
      </c>
      <c r="E73" s="32">
        <v>278286.05</v>
      </c>
      <c r="F73" s="21"/>
      <c r="G73" s="21"/>
    </row>
    <row r="74" spans="1:7" ht="12">
      <c r="A74" s="52" t="s">
        <v>103</v>
      </c>
      <c r="B74" s="4" t="s">
        <v>15</v>
      </c>
      <c r="C74" s="4" t="s">
        <v>194</v>
      </c>
      <c r="D74" s="5" t="s">
        <v>102</v>
      </c>
      <c r="E74" s="31">
        <f>E75</f>
        <v>5000</v>
      </c>
      <c r="F74" s="21"/>
      <c r="G74" s="21"/>
    </row>
    <row r="75" spans="1:7" ht="12">
      <c r="A75" s="52" t="s">
        <v>104</v>
      </c>
      <c r="B75" s="4" t="s">
        <v>15</v>
      </c>
      <c r="C75" s="4" t="s">
        <v>194</v>
      </c>
      <c r="D75" s="5" t="s">
        <v>101</v>
      </c>
      <c r="E75" s="32">
        <v>5000</v>
      </c>
      <c r="F75" s="21"/>
      <c r="G75" s="21"/>
    </row>
    <row r="76" spans="1:7" ht="12">
      <c r="A76" s="55" t="s">
        <v>196</v>
      </c>
      <c r="B76" s="56" t="s">
        <v>15</v>
      </c>
      <c r="C76" s="56" t="s">
        <v>197</v>
      </c>
      <c r="D76" s="4"/>
      <c r="E76" s="29">
        <f>E77</f>
        <v>58436.77</v>
      </c>
      <c r="F76" s="21"/>
      <c r="G76" s="21"/>
    </row>
    <row r="77" spans="1:7" ht="24">
      <c r="A77" s="47" t="s">
        <v>65</v>
      </c>
      <c r="B77" s="4" t="s">
        <v>15</v>
      </c>
      <c r="C77" s="5" t="s">
        <v>197</v>
      </c>
      <c r="D77" s="5" t="s">
        <v>57</v>
      </c>
      <c r="E77" s="31">
        <f>E78</f>
        <v>58436.77</v>
      </c>
      <c r="F77" s="21"/>
      <c r="G77" s="21"/>
    </row>
    <row r="78" spans="1:7" ht="24">
      <c r="A78" s="47" t="s">
        <v>66</v>
      </c>
      <c r="B78" s="4" t="s">
        <v>15</v>
      </c>
      <c r="C78" s="5" t="s">
        <v>197</v>
      </c>
      <c r="D78" s="5" t="s">
        <v>58</v>
      </c>
      <c r="E78" s="32">
        <v>58436.77</v>
      </c>
      <c r="F78" s="21"/>
      <c r="G78" s="21"/>
    </row>
    <row r="79" spans="1:7" ht="36">
      <c r="A79" s="33" t="s">
        <v>75</v>
      </c>
      <c r="B79" s="56" t="s">
        <v>15</v>
      </c>
      <c r="C79" s="56" t="s">
        <v>159</v>
      </c>
      <c r="D79" s="4"/>
      <c r="E79" s="29">
        <f>E80</f>
        <v>1472649.52</v>
      </c>
      <c r="F79" s="21"/>
      <c r="G79" s="21"/>
    </row>
    <row r="80" spans="1:7" ht="36">
      <c r="A80" s="54" t="s">
        <v>248</v>
      </c>
      <c r="B80" s="56" t="s">
        <v>15</v>
      </c>
      <c r="C80" s="56" t="s">
        <v>158</v>
      </c>
      <c r="D80" s="4"/>
      <c r="E80" s="29">
        <f>+E81</f>
        <v>1472649.52</v>
      </c>
      <c r="F80" s="21"/>
      <c r="G80" s="21"/>
    </row>
    <row r="81" spans="1:7" ht="24">
      <c r="A81" s="54" t="s">
        <v>270</v>
      </c>
      <c r="B81" s="56" t="s">
        <v>15</v>
      </c>
      <c r="C81" s="56" t="s">
        <v>325</v>
      </c>
      <c r="D81" s="56"/>
      <c r="E81" s="29">
        <f>E82</f>
        <v>1472649.52</v>
      </c>
      <c r="F81" s="21"/>
      <c r="G81" s="21"/>
    </row>
    <row r="82" spans="1:7" ht="24">
      <c r="A82" s="47" t="s">
        <v>65</v>
      </c>
      <c r="B82" s="4" t="s">
        <v>15</v>
      </c>
      <c r="C82" s="4" t="s">
        <v>325</v>
      </c>
      <c r="D82" s="4" t="s">
        <v>57</v>
      </c>
      <c r="E82" s="31">
        <f>E83</f>
        <v>1472649.52</v>
      </c>
      <c r="F82" s="21"/>
      <c r="G82" s="21"/>
    </row>
    <row r="83" spans="1:7" ht="24">
      <c r="A83" s="47" t="s">
        <v>66</v>
      </c>
      <c r="B83" s="4" t="s">
        <v>15</v>
      </c>
      <c r="C83" s="4" t="s">
        <v>325</v>
      </c>
      <c r="D83" s="4" t="s">
        <v>58</v>
      </c>
      <c r="E83" s="32">
        <v>1472649.52</v>
      </c>
      <c r="F83" s="21"/>
      <c r="G83" s="21"/>
    </row>
    <row r="84" spans="1:7" ht="24">
      <c r="A84" s="33" t="s">
        <v>74</v>
      </c>
      <c r="B84" s="56" t="s">
        <v>15</v>
      </c>
      <c r="C84" s="57" t="s">
        <v>320</v>
      </c>
      <c r="D84" s="5"/>
      <c r="E84" s="29">
        <f>E85</f>
        <v>366965</v>
      </c>
      <c r="F84" s="21"/>
      <c r="G84" s="21"/>
    </row>
    <row r="85" spans="1:7" ht="24">
      <c r="A85" s="54" t="s">
        <v>160</v>
      </c>
      <c r="B85" s="56" t="s">
        <v>15</v>
      </c>
      <c r="C85" s="57" t="s">
        <v>320</v>
      </c>
      <c r="D85" s="5"/>
      <c r="E85" s="29">
        <f>E86</f>
        <v>366965</v>
      </c>
      <c r="F85" s="21"/>
      <c r="G85" s="21"/>
    </row>
    <row r="86" spans="1:7" ht="24">
      <c r="A86" s="54" t="s">
        <v>91</v>
      </c>
      <c r="B86" s="57" t="s">
        <v>15</v>
      </c>
      <c r="C86" s="57" t="s">
        <v>320</v>
      </c>
      <c r="D86" s="57"/>
      <c r="E86" s="29">
        <f>E87</f>
        <v>366965</v>
      </c>
      <c r="F86" s="21"/>
      <c r="G86" s="21"/>
    </row>
    <row r="87" spans="1:7" ht="24">
      <c r="A87" s="47" t="s">
        <v>65</v>
      </c>
      <c r="B87" s="5" t="s">
        <v>15</v>
      </c>
      <c r="C87" s="5" t="s">
        <v>320</v>
      </c>
      <c r="D87" s="5" t="s">
        <v>57</v>
      </c>
      <c r="E87" s="31">
        <f>E88</f>
        <v>366965</v>
      </c>
      <c r="F87" s="21"/>
      <c r="G87" s="21"/>
    </row>
    <row r="88" spans="1:7" ht="24">
      <c r="A88" s="47" t="s">
        <v>66</v>
      </c>
      <c r="B88" s="5" t="s">
        <v>15</v>
      </c>
      <c r="C88" s="5" t="s">
        <v>320</v>
      </c>
      <c r="D88" s="5" t="s">
        <v>58</v>
      </c>
      <c r="E88" s="32">
        <v>366965</v>
      </c>
      <c r="F88" s="21"/>
      <c r="G88" s="21"/>
    </row>
    <row r="89" spans="1:7" ht="24">
      <c r="A89" s="81" t="s">
        <v>337</v>
      </c>
      <c r="B89" s="57" t="s">
        <v>15</v>
      </c>
      <c r="C89" s="57" t="s">
        <v>338</v>
      </c>
      <c r="D89" s="57"/>
      <c r="E89" s="29">
        <f>E90</f>
        <v>10000000</v>
      </c>
      <c r="F89" s="21"/>
      <c r="G89" s="21"/>
    </row>
    <row r="90" spans="1:7" ht="12">
      <c r="A90" s="55" t="s">
        <v>78</v>
      </c>
      <c r="B90" s="57" t="s">
        <v>15</v>
      </c>
      <c r="C90" s="57" t="s">
        <v>339</v>
      </c>
      <c r="D90" s="57"/>
      <c r="E90" s="29">
        <f>E91</f>
        <v>10000000</v>
      </c>
      <c r="F90" s="21"/>
      <c r="G90" s="21"/>
    </row>
    <row r="91" spans="1:7" ht="24">
      <c r="A91" s="55" t="s">
        <v>340</v>
      </c>
      <c r="B91" s="57" t="s">
        <v>15</v>
      </c>
      <c r="C91" s="57" t="s">
        <v>341</v>
      </c>
      <c r="D91" s="57"/>
      <c r="E91" s="29">
        <f>E92</f>
        <v>10000000</v>
      </c>
      <c r="F91" s="21"/>
      <c r="G91" s="21"/>
    </row>
    <row r="92" spans="1:7" ht="12">
      <c r="A92" s="65" t="s">
        <v>343</v>
      </c>
      <c r="B92" s="5" t="s">
        <v>15</v>
      </c>
      <c r="C92" s="5" t="s">
        <v>341</v>
      </c>
      <c r="D92" s="5" t="s">
        <v>132</v>
      </c>
      <c r="E92" s="31">
        <f>E93</f>
        <v>10000000</v>
      </c>
      <c r="F92" s="21"/>
      <c r="G92" s="21"/>
    </row>
    <row r="93" spans="1:7" ht="24">
      <c r="A93" s="71" t="s">
        <v>342</v>
      </c>
      <c r="B93" s="5" t="s">
        <v>15</v>
      </c>
      <c r="C93" s="5" t="s">
        <v>341</v>
      </c>
      <c r="D93" s="5" t="s">
        <v>133</v>
      </c>
      <c r="E93" s="32">
        <v>10000000</v>
      </c>
      <c r="F93" s="21"/>
      <c r="G93" s="21"/>
    </row>
    <row r="94" spans="1:7" ht="12">
      <c r="A94" s="50" t="s">
        <v>14</v>
      </c>
      <c r="B94" s="57" t="s">
        <v>15</v>
      </c>
      <c r="C94" s="56" t="s">
        <v>273</v>
      </c>
      <c r="D94" s="5"/>
      <c r="E94" s="29">
        <f>E95</f>
        <v>808957.29</v>
      </c>
      <c r="F94" s="21"/>
      <c r="G94" s="21"/>
    </row>
    <row r="95" spans="1:7" ht="12">
      <c r="A95" s="23" t="s">
        <v>124</v>
      </c>
      <c r="B95" s="57" t="s">
        <v>15</v>
      </c>
      <c r="C95" s="58" t="s">
        <v>274</v>
      </c>
      <c r="D95" s="57"/>
      <c r="E95" s="29">
        <f>E96+E98+E100</f>
        <v>808957.29</v>
      </c>
      <c r="F95" s="21"/>
      <c r="G95" s="21"/>
    </row>
    <row r="96" spans="1:7" ht="24">
      <c r="A96" s="47" t="s">
        <v>65</v>
      </c>
      <c r="B96" s="5" t="s">
        <v>15</v>
      </c>
      <c r="C96" s="30" t="s">
        <v>274</v>
      </c>
      <c r="D96" s="5" t="s">
        <v>57</v>
      </c>
      <c r="E96" s="31">
        <f>E97</f>
        <v>157844</v>
      </c>
      <c r="F96" s="21"/>
      <c r="G96" s="21"/>
    </row>
    <row r="97" spans="1:7" ht="24">
      <c r="A97" s="47" t="s">
        <v>66</v>
      </c>
      <c r="B97" s="5" t="s">
        <v>15</v>
      </c>
      <c r="C97" s="30" t="s">
        <v>274</v>
      </c>
      <c r="D97" s="5" t="s">
        <v>58</v>
      </c>
      <c r="E97" s="32">
        <v>157844</v>
      </c>
      <c r="F97" s="21"/>
      <c r="G97" s="21"/>
    </row>
    <row r="98" spans="1:7" ht="12">
      <c r="A98" s="52" t="s">
        <v>103</v>
      </c>
      <c r="B98" s="5" t="s">
        <v>15</v>
      </c>
      <c r="C98" s="30" t="s">
        <v>274</v>
      </c>
      <c r="D98" s="5" t="s">
        <v>102</v>
      </c>
      <c r="E98" s="31">
        <f>E99</f>
        <v>576033.29</v>
      </c>
      <c r="F98" s="21"/>
      <c r="G98" s="21"/>
    </row>
    <row r="99" spans="1:7" ht="12">
      <c r="A99" s="52" t="s">
        <v>104</v>
      </c>
      <c r="B99" s="5" t="s">
        <v>15</v>
      </c>
      <c r="C99" s="30" t="s">
        <v>274</v>
      </c>
      <c r="D99" s="5" t="s">
        <v>101</v>
      </c>
      <c r="E99" s="32">
        <v>576033.29</v>
      </c>
      <c r="F99" s="21"/>
      <c r="G99" s="21"/>
    </row>
    <row r="100" spans="1:7" ht="12">
      <c r="A100" s="6" t="s">
        <v>47</v>
      </c>
      <c r="B100" s="5" t="s">
        <v>15</v>
      </c>
      <c r="C100" s="30" t="s">
        <v>274</v>
      </c>
      <c r="D100" s="5" t="s">
        <v>59</v>
      </c>
      <c r="E100" s="31">
        <f>E101</f>
        <v>75080</v>
      </c>
      <c r="F100" s="21"/>
      <c r="G100" s="21"/>
    </row>
    <row r="101" spans="1:7" ht="12">
      <c r="A101" s="52" t="s">
        <v>67</v>
      </c>
      <c r="B101" s="5" t="s">
        <v>15</v>
      </c>
      <c r="C101" s="30" t="s">
        <v>274</v>
      </c>
      <c r="D101" s="5" t="s">
        <v>60</v>
      </c>
      <c r="E101" s="32">
        <v>75080</v>
      </c>
      <c r="F101" s="21"/>
      <c r="G101" s="21"/>
    </row>
    <row r="102" spans="1:7" ht="12">
      <c r="A102" s="1" t="s">
        <v>16</v>
      </c>
      <c r="B102" s="3" t="s">
        <v>17</v>
      </c>
      <c r="C102" s="38" t="s">
        <v>79</v>
      </c>
      <c r="D102" s="3" t="s">
        <v>79</v>
      </c>
      <c r="E102" s="28">
        <f aca="true" t="shared" si="0" ref="E102:E107">E103</f>
        <v>298320</v>
      </c>
      <c r="F102" s="21"/>
      <c r="G102" s="21"/>
    </row>
    <row r="103" spans="1:7" ht="12">
      <c r="A103" s="13" t="s">
        <v>18</v>
      </c>
      <c r="B103" s="15" t="s">
        <v>19</v>
      </c>
      <c r="C103" s="39" t="s">
        <v>79</v>
      </c>
      <c r="D103" s="9" t="s">
        <v>79</v>
      </c>
      <c r="E103" s="34">
        <f t="shared" si="0"/>
        <v>298320</v>
      </c>
      <c r="F103" s="21"/>
      <c r="G103" s="21"/>
    </row>
    <row r="104" spans="1:7" ht="24">
      <c r="A104" s="33" t="s">
        <v>92</v>
      </c>
      <c r="B104" s="56" t="s">
        <v>19</v>
      </c>
      <c r="C104" s="56" t="s">
        <v>161</v>
      </c>
      <c r="D104" s="5" t="s">
        <v>79</v>
      </c>
      <c r="E104" s="29">
        <f t="shared" si="0"/>
        <v>298320</v>
      </c>
      <c r="F104" s="21"/>
      <c r="G104" s="21"/>
    </row>
    <row r="105" spans="1:7" ht="12">
      <c r="A105" s="54" t="s">
        <v>78</v>
      </c>
      <c r="B105" s="57" t="s">
        <v>19</v>
      </c>
      <c r="C105" s="58" t="s">
        <v>162</v>
      </c>
      <c r="D105" s="57" t="s">
        <v>79</v>
      </c>
      <c r="E105" s="29">
        <f t="shared" si="0"/>
        <v>298320</v>
      </c>
      <c r="F105" s="21"/>
      <c r="G105" s="21"/>
    </row>
    <row r="106" spans="1:7" ht="24">
      <c r="A106" s="54" t="s">
        <v>20</v>
      </c>
      <c r="B106" s="57" t="s">
        <v>19</v>
      </c>
      <c r="C106" s="58" t="s">
        <v>163</v>
      </c>
      <c r="D106" s="57" t="s">
        <v>79</v>
      </c>
      <c r="E106" s="29">
        <f>E107+E109</f>
        <v>298320</v>
      </c>
      <c r="F106" s="21"/>
      <c r="G106" s="21"/>
    </row>
    <row r="107" spans="1:7" ht="48">
      <c r="A107" s="6" t="s">
        <v>86</v>
      </c>
      <c r="B107" s="5" t="s">
        <v>19</v>
      </c>
      <c r="C107" s="30" t="s">
        <v>163</v>
      </c>
      <c r="D107" s="4" t="s">
        <v>54</v>
      </c>
      <c r="E107" s="31">
        <f t="shared" si="0"/>
        <v>251501</v>
      </c>
      <c r="F107" s="21"/>
      <c r="G107" s="21"/>
    </row>
    <row r="108" spans="1:7" ht="24">
      <c r="A108" s="6" t="s">
        <v>97</v>
      </c>
      <c r="B108" s="5" t="s">
        <v>19</v>
      </c>
      <c r="C108" s="30" t="s">
        <v>163</v>
      </c>
      <c r="D108" s="4" t="s">
        <v>56</v>
      </c>
      <c r="E108" s="32">
        <f>193165+58336</f>
        <v>251501</v>
      </c>
      <c r="F108" s="21"/>
      <c r="G108" s="21"/>
    </row>
    <row r="109" spans="1:7" ht="24">
      <c r="A109" s="47" t="s">
        <v>65</v>
      </c>
      <c r="B109" s="5" t="s">
        <v>19</v>
      </c>
      <c r="C109" s="30" t="s">
        <v>163</v>
      </c>
      <c r="D109" s="4" t="s">
        <v>57</v>
      </c>
      <c r="E109" s="31">
        <f>E110</f>
        <v>46819</v>
      </c>
      <c r="F109" s="21"/>
      <c r="G109" s="21"/>
    </row>
    <row r="110" spans="1:7" ht="24">
      <c r="A110" s="47" t="s">
        <v>66</v>
      </c>
      <c r="B110" s="5" t="s">
        <v>19</v>
      </c>
      <c r="C110" s="30" t="s">
        <v>163</v>
      </c>
      <c r="D110" s="4" t="s">
        <v>58</v>
      </c>
      <c r="E110" s="32">
        <f>298320-251501</f>
        <v>46819</v>
      </c>
      <c r="F110" s="21"/>
      <c r="G110" s="21"/>
    </row>
    <row r="111" spans="1:7" ht="12">
      <c r="A111" s="12" t="s">
        <v>21</v>
      </c>
      <c r="B111" s="3" t="s">
        <v>22</v>
      </c>
      <c r="C111" s="3"/>
      <c r="D111" s="3"/>
      <c r="E111" s="28">
        <f>E112+E135</f>
        <v>3550418.94</v>
      </c>
      <c r="F111" s="21"/>
      <c r="G111" s="21"/>
    </row>
    <row r="112" spans="1:7" ht="24">
      <c r="A112" s="13" t="s">
        <v>23</v>
      </c>
      <c r="B112" s="15" t="s">
        <v>24</v>
      </c>
      <c r="C112" s="9"/>
      <c r="D112" s="59"/>
      <c r="E112" s="35">
        <f>E113</f>
        <v>2641669.15</v>
      </c>
      <c r="F112" s="21"/>
      <c r="G112" s="21"/>
    </row>
    <row r="113" spans="1:7" ht="36">
      <c r="A113" s="33" t="s">
        <v>88</v>
      </c>
      <c r="B113" s="57" t="s">
        <v>24</v>
      </c>
      <c r="C113" s="57" t="s">
        <v>146</v>
      </c>
      <c r="D113" s="20"/>
      <c r="E113" s="29">
        <f>E114</f>
        <v>2641669.15</v>
      </c>
      <c r="F113" s="21"/>
      <c r="G113" s="21"/>
    </row>
    <row r="114" spans="1:7" ht="24">
      <c r="A114" s="16" t="s">
        <v>145</v>
      </c>
      <c r="B114" s="57" t="s">
        <v>24</v>
      </c>
      <c r="C114" s="57" t="s">
        <v>147</v>
      </c>
      <c r="D114" s="20"/>
      <c r="E114" s="29">
        <f>E115+E118+E121+E124+E129+E132</f>
        <v>2641669.15</v>
      </c>
      <c r="F114" s="21"/>
      <c r="G114" s="21"/>
    </row>
    <row r="115" spans="1:7" ht="12">
      <c r="A115" s="16" t="s">
        <v>119</v>
      </c>
      <c r="B115" s="57" t="s">
        <v>24</v>
      </c>
      <c r="C115" s="57" t="s">
        <v>164</v>
      </c>
      <c r="D115" s="5"/>
      <c r="E115" s="29">
        <f>E116</f>
        <v>370000</v>
      </c>
      <c r="F115" s="21"/>
      <c r="G115" s="21"/>
    </row>
    <row r="116" spans="1:7" ht="24">
      <c r="A116" s="47" t="s">
        <v>65</v>
      </c>
      <c r="B116" s="5" t="s">
        <v>24</v>
      </c>
      <c r="C116" s="5" t="s">
        <v>164</v>
      </c>
      <c r="D116" s="5" t="s">
        <v>57</v>
      </c>
      <c r="E116" s="31">
        <f>E117</f>
        <v>370000</v>
      </c>
      <c r="F116" s="21"/>
      <c r="G116" s="21"/>
    </row>
    <row r="117" spans="1:7" ht="24">
      <c r="A117" s="47" t="s">
        <v>66</v>
      </c>
      <c r="B117" s="5" t="s">
        <v>24</v>
      </c>
      <c r="C117" s="5" t="s">
        <v>164</v>
      </c>
      <c r="D117" s="5" t="s">
        <v>58</v>
      </c>
      <c r="E117" s="32">
        <v>370000</v>
      </c>
      <c r="F117" s="21"/>
      <c r="G117" s="21"/>
    </row>
    <row r="118" spans="1:7" ht="24">
      <c r="A118" s="55" t="s">
        <v>302</v>
      </c>
      <c r="B118" s="57" t="s">
        <v>24</v>
      </c>
      <c r="C118" s="57" t="s">
        <v>291</v>
      </c>
      <c r="D118" s="57"/>
      <c r="E118" s="29">
        <f>E119</f>
        <v>100000</v>
      </c>
      <c r="F118" s="21"/>
      <c r="G118" s="21"/>
    </row>
    <row r="119" spans="1:7" ht="24">
      <c r="A119" s="47" t="s">
        <v>65</v>
      </c>
      <c r="B119" s="5" t="s">
        <v>24</v>
      </c>
      <c r="C119" s="5" t="s">
        <v>291</v>
      </c>
      <c r="D119" s="5" t="s">
        <v>57</v>
      </c>
      <c r="E119" s="31">
        <f>E120</f>
        <v>100000</v>
      </c>
      <c r="F119" s="21"/>
      <c r="G119" s="21"/>
    </row>
    <row r="120" spans="1:7" ht="24">
      <c r="A120" s="47" t="s">
        <v>66</v>
      </c>
      <c r="B120" s="5" t="s">
        <v>24</v>
      </c>
      <c r="C120" s="5" t="s">
        <v>291</v>
      </c>
      <c r="D120" s="5" t="s">
        <v>58</v>
      </c>
      <c r="E120" s="32">
        <v>100000</v>
      </c>
      <c r="F120" s="21"/>
      <c r="G120" s="21"/>
    </row>
    <row r="121" spans="1:7" ht="12">
      <c r="A121" s="55" t="s">
        <v>166</v>
      </c>
      <c r="B121" s="57" t="s">
        <v>24</v>
      </c>
      <c r="C121" s="57" t="s">
        <v>165</v>
      </c>
      <c r="D121" s="57"/>
      <c r="E121" s="29">
        <f>E122</f>
        <v>1484994.15</v>
      </c>
      <c r="F121" s="21"/>
      <c r="G121" s="21"/>
    </row>
    <row r="122" spans="1:7" ht="48">
      <c r="A122" s="6" t="s">
        <v>86</v>
      </c>
      <c r="B122" s="5" t="s">
        <v>24</v>
      </c>
      <c r="C122" s="5" t="s">
        <v>165</v>
      </c>
      <c r="D122" s="20">
        <v>100</v>
      </c>
      <c r="E122" s="31">
        <f>E123</f>
        <v>1484994.15</v>
      </c>
      <c r="F122" s="21"/>
      <c r="G122" s="21"/>
    </row>
    <row r="123" spans="1:7" ht="24">
      <c r="A123" s="6" t="s">
        <v>97</v>
      </c>
      <c r="B123" s="5" t="s">
        <v>24</v>
      </c>
      <c r="C123" s="5" t="s">
        <v>165</v>
      </c>
      <c r="D123" s="20">
        <v>120</v>
      </c>
      <c r="E123" s="32">
        <f>1140548.5+344445.65</f>
        <v>1484994.15</v>
      </c>
      <c r="F123" s="21"/>
      <c r="G123" s="21"/>
    </row>
    <row r="124" spans="1:7" ht="12">
      <c r="A124" s="55" t="s">
        <v>167</v>
      </c>
      <c r="B124" s="57" t="s">
        <v>24</v>
      </c>
      <c r="C124" s="57" t="s">
        <v>246</v>
      </c>
      <c r="D124" s="57"/>
      <c r="E124" s="29">
        <f>E125+E127</f>
        <v>123700</v>
      </c>
      <c r="F124" s="21"/>
      <c r="G124" s="21"/>
    </row>
    <row r="125" spans="1:7" ht="48">
      <c r="A125" s="6" t="s">
        <v>86</v>
      </c>
      <c r="B125" s="5" t="s">
        <v>24</v>
      </c>
      <c r="C125" s="5" t="s">
        <v>246</v>
      </c>
      <c r="D125" s="20">
        <v>100</v>
      </c>
      <c r="E125" s="31">
        <f>E126</f>
        <v>92700</v>
      </c>
      <c r="F125" s="21"/>
      <c r="G125" s="21"/>
    </row>
    <row r="126" spans="1:7" ht="24">
      <c r="A126" s="6" t="s">
        <v>97</v>
      </c>
      <c r="B126" s="5" t="s">
        <v>24</v>
      </c>
      <c r="C126" s="5" t="s">
        <v>246</v>
      </c>
      <c r="D126" s="20">
        <v>120</v>
      </c>
      <c r="E126" s="32">
        <v>92700</v>
      </c>
      <c r="F126" s="21"/>
      <c r="G126" s="21"/>
    </row>
    <row r="127" spans="1:7" ht="24">
      <c r="A127" s="47" t="s">
        <v>65</v>
      </c>
      <c r="B127" s="5" t="s">
        <v>24</v>
      </c>
      <c r="C127" s="5" t="s">
        <v>246</v>
      </c>
      <c r="D127" s="5" t="s">
        <v>57</v>
      </c>
      <c r="E127" s="31">
        <f>E128</f>
        <v>31000</v>
      </c>
      <c r="F127" s="21"/>
      <c r="G127" s="21"/>
    </row>
    <row r="128" spans="1:7" ht="24">
      <c r="A128" s="47" t="s">
        <v>66</v>
      </c>
      <c r="B128" s="5" t="s">
        <v>24</v>
      </c>
      <c r="C128" s="5" t="s">
        <v>246</v>
      </c>
      <c r="D128" s="5" t="s">
        <v>58</v>
      </c>
      <c r="E128" s="32">
        <f>26000+5000</f>
        <v>31000</v>
      </c>
      <c r="F128" s="21"/>
      <c r="G128" s="21"/>
    </row>
    <row r="129" spans="1:7" ht="24">
      <c r="A129" s="55" t="s">
        <v>170</v>
      </c>
      <c r="B129" s="57" t="s">
        <v>24</v>
      </c>
      <c r="C129" s="57" t="s">
        <v>171</v>
      </c>
      <c r="D129" s="57"/>
      <c r="E129" s="29">
        <f>E130</f>
        <v>208000</v>
      </c>
      <c r="F129" s="21"/>
      <c r="G129" s="21"/>
    </row>
    <row r="130" spans="1:7" ht="24">
      <c r="A130" s="47" t="s">
        <v>65</v>
      </c>
      <c r="B130" s="5" t="s">
        <v>24</v>
      </c>
      <c r="C130" s="5" t="s">
        <v>171</v>
      </c>
      <c r="D130" s="5" t="s">
        <v>57</v>
      </c>
      <c r="E130" s="31">
        <f>E131</f>
        <v>208000</v>
      </c>
      <c r="F130" s="21"/>
      <c r="G130" s="21"/>
    </row>
    <row r="131" spans="1:7" ht="24">
      <c r="A131" s="47" t="s">
        <v>66</v>
      </c>
      <c r="B131" s="5" t="s">
        <v>24</v>
      </c>
      <c r="C131" s="5" t="s">
        <v>171</v>
      </c>
      <c r="D131" s="5" t="s">
        <v>58</v>
      </c>
      <c r="E131" s="32">
        <f>180000+25000+2000+1000</f>
        <v>208000</v>
      </c>
      <c r="F131" s="21"/>
      <c r="G131" s="21"/>
    </row>
    <row r="132" spans="1:7" ht="24">
      <c r="A132" s="55" t="s">
        <v>168</v>
      </c>
      <c r="B132" s="57" t="s">
        <v>24</v>
      </c>
      <c r="C132" s="57" t="s">
        <v>169</v>
      </c>
      <c r="D132" s="57"/>
      <c r="E132" s="29">
        <f>E133</f>
        <v>354975</v>
      </c>
      <c r="F132" s="21"/>
      <c r="G132" s="21"/>
    </row>
    <row r="133" spans="1:7" ht="48">
      <c r="A133" s="6" t="s">
        <v>86</v>
      </c>
      <c r="B133" s="5" t="s">
        <v>24</v>
      </c>
      <c r="C133" s="5" t="s">
        <v>169</v>
      </c>
      <c r="D133" s="20">
        <v>100</v>
      </c>
      <c r="E133" s="31">
        <f>E134</f>
        <v>354975</v>
      </c>
      <c r="F133" s="21"/>
      <c r="G133" s="21"/>
    </row>
    <row r="134" spans="1:7" ht="24">
      <c r="A134" s="6" t="s">
        <v>97</v>
      </c>
      <c r="B134" s="5" t="s">
        <v>24</v>
      </c>
      <c r="C134" s="5" t="s">
        <v>169</v>
      </c>
      <c r="D134" s="20">
        <v>120</v>
      </c>
      <c r="E134" s="32">
        <v>354975</v>
      </c>
      <c r="F134" s="21"/>
      <c r="G134" s="21"/>
    </row>
    <row r="135" spans="1:7" ht="12">
      <c r="A135" s="13" t="s">
        <v>80</v>
      </c>
      <c r="B135" s="15" t="s">
        <v>50</v>
      </c>
      <c r="C135" s="9"/>
      <c r="D135" s="59"/>
      <c r="E135" s="35">
        <f>E136</f>
        <v>908749.79</v>
      </c>
      <c r="F135" s="21"/>
      <c r="G135" s="21"/>
    </row>
    <row r="136" spans="1:7" ht="36">
      <c r="A136" s="33" t="s">
        <v>88</v>
      </c>
      <c r="B136" s="57" t="s">
        <v>50</v>
      </c>
      <c r="C136" s="57" t="s">
        <v>146</v>
      </c>
      <c r="D136" s="20"/>
      <c r="E136" s="29">
        <f>E137</f>
        <v>908749.79</v>
      </c>
      <c r="F136" s="21"/>
      <c r="G136" s="21"/>
    </row>
    <row r="137" spans="1:7" ht="24">
      <c r="A137" s="16" t="s">
        <v>145</v>
      </c>
      <c r="B137" s="57" t="s">
        <v>50</v>
      </c>
      <c r="C137" s="57" t="s">
        <v>147</v>
      </c>
      <c r="D137" s="20"/>
      <c r="E137" s="29">
        <f>E138</f>
        <v>908749.79</v>
      </c>
      <c r="F137" s="21"/>
      <c r="G137" s="21"/>
    </row>
    <row r="138" spans="1:7" ht="24">
      <c r="A138" s="16" t="s">
        <v>93</v>
      </c>
      <c r="B138" s="57" t="s">
        <v>50</v>
      </c>
      <c r="C138" s="57" t="s">
        <v>173</v>
      </c>
      <c r="D138" s="20"/>
      <c r="E138" s="29">
        <f>E139+E141</f>
        <v>908749.79</v>
      </c>
      <c r="F138" s="21"/>
      <c r="G138" s="21"/>
    </row>
    <row r="139" spans="1:7" ht="48">
      <c r="A139" s="6" t="s">
        <v>86</v>
      </c>
      <c r="B139" s="5" t="s">
        <v>50</v>
      </c>
      <c r="C139" s="5" t="s">
        <v>173</v>
      </c>
      <c r="D139" s="20">
        <v>100</v>
      </c>
      <c r="E139" s="31">
        <f>E140</f>
        <v>476540</v>
      </c>
      <c r="F139" s="21"/>
      <c r="G139" s="21"/>
    </row>
    <row r="140" spans="1:7" ht="24">
      <c r="A140" s="6" t="s">
        <v>97</v>
      </c>
      <c r="B140" s="5" t="s">
        <v>50</v>
      </c>
      <c r="C140" s="5" t="s">
        <v>173</v>
      </c>
      <c r="D140" s="20">
        <v>120</v>
      </c>
      <c r="E140" s="32">
        <v>476540</v>
      </c>
      <c r="F140" s="21"/>
      <c r="G140" s="21"/>
    </row>
    <row r="141" spans="1:7" ht="24">
      <c r="A141" s="47" t="s">
        <v>65</v>
      </c>
      <c r="B141" s="5" t="s">
        <v>50</v>
      </c>
      <c r="C141" s="5" t="s">
        <v>173</v>
      </c>
      <c r="D141" s="5" t="s">
        <v>57</v>
      </c>
      <c r="E141" s="31">
        <f>E142</f>
        <v>432209.79</v>
      </c>
      <c r="F141" s="21"/>
      <c r="G141" s="21"/>
    </row>
    <row r="142" spans="1:7" ht="24">
      <c r="A142" s="47" t="s">
        <v>66</v>
      </c>
      <c r="B142" s="5" t="s">
        <v>50</v>
      </c>
      <c r="C142" s="5" t="s">
        <v>173</v>
      </c>
      <c r="D142" s="5" t="s">
        <v>58</v>
      </c>
      <c r="E142" s="32">
        <v>432209.79</v>
      </c>
      <c r="F142" s="21"/>
      <c r="G142" s="21"/>
    </row>
    <row r="143" spans="1:7" ht="12">
      <c r="A143" s="18" t="s">
        <v>113</v>
      </c>
      <c r="B143" s="3" t="s">
        <v>110</v>
      </c>
      <c r="C143" s="10"/>
      <c r="D143" s="60"/>
      <c r="E143" s="28">
        <f>E144+E159</f>
        <v>10673460.07</v>
      </c>
      <c r="F143" s="21"/>
      <c r="G143" s="21"/>
    </row>
    <row r="144" spans="1:7" ht="12">
      <c r="A144" s="19" t="s">
        <v>118</v>
      </c>
      <c r="B144" s="15" t="s">
        <v>116</v>
      </c>
      <c r="C144" s="9"/>
      <c r="D144" s="59"/>
      <c r="E144" s="35">
        <f>E145</f>
        <v>10523460.07</v>
      </c>
      <c r="F144" s="21"/>
      <c r="G144" s="21"/>
    </row>
    <row r="145" spans="1:7" ht="24">
      <c r="A145" s="33" t="s">
        <v>117</v>
      </c>
      <c r="B145" s="57" t="s">
        <v>116</v>
      </c>
      <c r="C145" s="57" t="s">
        <v>174</v>
      </c>
      <c r="D145" s="5"/>
      <c r="E145" s="29">
        <f>E146</f>
        <v>10523460.07</v>
      </c>
      <c r="F145" s="21"/>
      <c r="G145" s="21"/>
    </row>
    <row r="146" spans="1:7" ht="24">
      <c r="A146" s="16" t="s">
        <v>176</v>
      </c>
      <c r="B146" s="57" t="s">
        <v>116</v>
      </c>
      <c r="C146" s="57" t="s">
        <v>175</v>
      </c>
      <c r="D146" s="5"/>
      <c r="E146" s="29">
        <f>E147+E150+E153+E156</f>
        <v>10523460.07</v>
      </c>
      <c r="F146" s="21"/>
      <c r="G146" s="21"/>
    </row>
    <row r="147" spans="1:7" ht="12">
      <c r="A147" s="16" t="s">
        <v>120</v>
      </c>
      <c r="B147" s="57" t="s">
        <v>116</v>
      </c>
      <c r="C147" s="57" t="s">
        <v>177</v>
      </c>
      <c r="D147" s="5"/>
      <c r="E147" s="29">
        <f>E148</f>
        <v>4413387.93</v>
      </c>
      <c r="F147" s="21"/>
      <c r="G147" s="21"/>
    </row>
    <row r="148" spans="1:7" ht="24">
      <c r="A148" s="47" t="s">
        <v>65</v>
      </c>
      <c r="B148" s="5" t="s">
        <v>116</v>
      </c>
      <c r="C148" s="5" t="s">
        <v>177</v>
      </c>
      <c r="D148" s="5" t="s">
        <v>57</v>
      </c>
      <c r="E148" s="31">
        <f>E149</f>
        <v>4413387.93</v>
      </c>
      <c r="F148" s="21"/>
      <c r="G148" s="21"/>
    </row>
    <row r="149" spans="1:7" ht="24">
      <c r="A149" s="47" t="s">
        <v>66</v>
      </c>
      <c r="B149" s="5" t="s">
        <v>116</v>
      </c>
      <c r="C149" s="5" t="s">
        <v>177</v>
      </c>
      <c r="D149" s="5" t="s">
        <v>58</v>
      </c>
      <c r="E149" s="32">
        <v>4413387.93</v>
      </c>
      <c r="F149" s="21"/>
      <c r="G149" s="21"/>
    </row>
    <row r="150" spans="1:7" ht="12">
      <c r="A150" s="16" t="s">
        <v>178</v>
      </c>
      <c r="B150" s="57" t="s">
        <v>116</v>
      </c>
      <c r="C150" s="57" t="s">
        <v>179</v>
      </c>
      <c r="D150" s="5"/>
      <c r="E150" s="29">
        <f>E151</f>
        <v>3727421.42</v>
      </c>
      <c r="F150" s="21"/>
      <c r="G150" s="21"/>
    </row>
    <row r="151" spans="1:7" ht="24">
      <c r="A151" s="47" t="s">
        <v>65</v>
      </c>
      <c r="B151" s="5" t="s">
        <v>116</v>
      </c>
      <c r="C151" s="5" t="s">
        <v>179</v>
      </c>
      <c r="D151" s="5" t="s">
        <v>57</v>
      </c>
      <c r="E151" s="31">
        <f>E152</f>
        <v>3727421.42</v>
      </c>
      <c r="F151" s="21"/>
      <c r="G151" s="21"/>
    </row>
    <row r="152" spans="1:7" ht="24">
      <c r="A152" s="47" t="s">
        <v>66</v>
      </c>
      <c r="B152" s="5" t="s">
        <v>116</v>
      </c>
      <c r="C152" s="5" t="s">
        <v>179</v>
      </c>
      <c r="D152" s="5" t="s">
        <v>58</v>
      </c>
      <c r="E152" s="32">
        <v>3727421.42</v>
      </c>
      <c r="F152" s="21"/>
      <c r="G152" s="21"/>
    </row>
    <row r="153" spans="1:7" ht="12">
      <c r="A153" s="16" t="s">
        <v>121</v>
      </c>
      <c r="B153" s="57" t="s">
        <v>116</v>
      </c>
      <c r="C153" s="57" t="s">
        <v>180</v>
      </c>
      <c r="D153" s="5"/>
      <c r="E153" s="29">
        <f>E154</f>
        <v>394324.72</v>
      </c>
      <c r="F153" s="21"/>
      <c r="G153" s="21"/>
    </row>
    <row r="154" spans="1:7" ht="24">
      <c r="A154" s="47" t="s">
        <v>65</v>
      </c>
      <c r="B154" s="5" t="s">
        <v>116</v>
      </c>
      <c r="C154" s="5" t="s">
        <v>180</v>
      </c>
      <c r="D154" s="5" t="s">
        <v>57</v>
      </c>
      <c r="E154" s="31">
        <f>E155</f>
        <v>394324.72</v>
      </c>
      <c r="F154" s="21"/>
      <c r="G154" s="21"/>
    </row>
    <row r="155" spans="1:7" ht="24">
      <c r="A155" s="47" t="s">
        <v>66</v>
      </c>
      <c r="B155" s="5" t="s">
        <v>116</v>
      </c>
      <c r="C155" s="5" t="s">
        <v>180</v>
      </c>
      <c r="D155" s="5" t="s">
        <v>58</v>
      </c>
      <c r="E155" s="32">
        <v>394324.72</v>
      </c>
      <c r="F155" s="21"/>
      <c r="G155" s="21"/>
    </row>
    <row r="156" spans="1:7" ht="24">
      <c r="A156" s="16" t="s">
        <v>303</v>
      </c>
      <c r="B156" s="57" t="s">
        <v>116</v>
      </c>
      <c r="C156" s="57" t="s">
        <v>292</v>
      </c>
      <c r="D156" s="57"/>
      <c r="E156" s="29">
        <f>E157</f>
        <v>1988326</v>
      </c>
      <c r="F156" s="21"/>
      <c r="G156" s="21"/>
    </row>
    <row r="157" spans="1:7" ht="24">
      <c r="A157" s="47" t="s">
        <v>65</v>
      </c>
      <c r="B157" s="5" t="s">
        <v>116</v>
      </c>
      <c r="C157" s="5" t="s">
        <v>292</v>
      </c>
      <c r="D157" s="5" t="s">
        <v>57</v>
      </c>
      <c r="E157" s="31">
        <f>E158</f>
        <v>1988326</v>
      </c>
      <c r="F157" s="21"/>
      <c r="G157" s="21"/>
    </row>
    <row r="158" spans="1:7" ht="24">
      <c r="A158" s="47" t="s">
        <v>66</v>
      </c>
      <c r="B158" s="5" t="s">
        <v>116</v>
      </c>
      <c r="C158" s="5" t="s">
        <v>292</v>
      </c>
      <c r="D158" s="5" t="s">
        <v>58</v>
      </c>
      <c r="E158" s="32">
        <v>1988326</v>
      </c>
      <c r="F158" s="21"/>
      <c r="G158" s="21"/>
    </row>
    <row r="159" spans="1:7" ht="12">
      <c r="A159" s="19" t="s">
        <v>112</v>
      </c>
      <c r="B159" s="15" t="s">
        <v>111</v>
      </c>
      <c r="C159" s="9"/>
      <c r="D159" s="59"/>
      <c r="E159" s="35">
        <f>E160</f>
        <v>150000</v>
      </c>
      <c r="F159" s="21"/>
      <c r="G159" s="21"/>
    </row>
    <row r="160" spans="1:7" ht="36">
      <c r="A160" s="33" t="s">
        <v>75</v>
      </c>
      <c r="B160" s="57" t="s">
        <v>111</v>
      </c>
      <c r="C160" s="57" t="s">
        <v>159</v>
      </c>
      <c r="D160" s="20"/>
      <c r="E160" s="29">
        <f>E161</f>
        <v>150000</v>
      </c>
      <c r="F160" s="21"/>
      <c r="G160" s="21"/>
    </row>
    <row r="161" spans="1:7" ht="36">
      <c r="A161" s="54" t="s">
        <v>248</v>
      </c>
      <c r="B161" s="57" t="s">
        <v>111</v>
      </c>
      <c r="C161" s="57" t="s">
        <v>158</v>
      </c>
      <c r="D161" s="20"/>
      <c r="E161" s="29">
        <f>E162+E165</f>
        <v>150000</v>
      </c>
      <c r="F161" s="21"/>
      <c r="G161" s="21"/>
    </row>
    <row r="162" spans="1:7" ht="24">
      <c r="A162" s="54" t="s">
        <v>304</v>
      </c>
      <c r="B162" s="57" t="s">
        <v>111</v>
      </c>
      <c r="C162" s="57" t="s">
        <v>293</v>
      </c>
      <c r="D162" s="20"/>
      <c r="E162" s="29">
        <f>E163</f>
        <v>50000</v>
      </c>
      <c r="F162" s="21"/>
      <c r="G162" s="21"/>
    </row>
    <row r="163" spans="1:7" ht="24">
      <c r="A163" s="47" t="s">
        <v>65</v>
      </c>
      <c r="B163" s="5" t="s">
        <v>111</v>
      </c>
      <c r="C163" s="5" t="s">
        <v>293</v>
      </c>
      <c r="D163" s="5" t="s">
        <v>57</v>
      </c>
      <c r="E163" s="31">
        <f>E164</f>
        <v>50000</v>
      </c>
      <c r="F163" s="21"/>
      <c r="G163" s="21"/>
    </row>
    <row r="164" spans="1:7" ht="24">
      <c r="A164" s="47" t="s">
        <v>66</v>
      </c>
      <c r="B164" s="5" t="s">
        <v>111</v>
      </c>
      <c r="C164" s="5" t="s">
        <v>293</v>
      </c>
      <c r="D164" s="5" t="s">
        <v>58</v>
      </c>
      <c r="E164" s="32">
        <v>50000</v>
      </c>
      <c r="F164" s="21"/>
      <c r="G164" s="21"/>
    </row>
    <row r="165" spans="1:7" ht="24">
      <c r="A165" s="16" t="s">
        <v>114</v>
      </c>
      <c r="B165" s="57" t="s">
        <v>111</v>
      </c>
      <c r="C165" s="57" t="s">
        <v>331</v>
      </c>
      <c r="D165" s="5"/>
      <c r="E165" s="29">
        <f>E166</f>
        <v>100000</v>
      </c>
      <c r="F165" s="21"/>
      <c r="G165" s="21"/>
    </row>
    <row r="166" spans="1:7" ht="24">
      <c r="A166" s="47" t="s">
        <v>65</v>
      </c>
      <c r="B166" s="5" t="s">
        <v>111</v>
      </c>
      <c r="C166" s="5" t="s">
        <v>331</v>
      </c>
      <c r="D166" s="5" t="s">
        <v>57</v>
      </c>
      <c r="E166" s="31">
        <f>E167</f>
        <v>100000</v>
      </c>
      <c r="F166" s="21"/>
      <c r="G166" s="21"/>
    </row>
    <row r="167" spans="1:7" ht="24">
      <c r="A167" s="47" t="s">
        <v>66</v>
      </c>
      <c r="B167" s="5" t="s">
        <v>111</v>
      </c>
      <c r="C167" s="5" t="s">
        <v>331</v>
      </c>
      <c r="D167" s="5" t="s">
        <v>58</v>
      </c>
      <c r="E167" s="32">
        <v>100000</v>
      </c>
      <c r="F167" s="21"/>
      <c r="G167" s="21"/>
    </row>
    <row r="168" spans="1:7" ht="12">
      <c r="A168" s="18" t="s">
        <v>25</v>
      </c>
      <c r="B168" s="3" t="s">
        <v>26</v>
      </c>
      <c r="C168" s="10"/>
      <c r="D168" s="60"/>
      <c r="E168" s="28">
        <f>E169+E217+E196</f>
        <v>26555879.54</v>
      </c>
      <c r="F168" s="21"/>
      <c r="G168" s="21"/>
    </row>
    <row r="169" spans="1:7" ht="12">
      <c r="A169" s="19" t="s">
        <v>27</v>
      </c>
      <c r="B169" s="15" t="s">
        <v>28</v>
      </c>
      <c r="C169" s="9"/>
      <c r="D169" s="59"/>
      <c r="E169" s="35">
        <f>E175+E180+E188+E170</f>
        <v>4784290.01</v>
      </c>
      <c r="F169" s="21"/>
      <c r="G169" s="21"/>
    </row>
    <row r="170" spans="1:7" ht="36">
      <c r="A170" s="33" t="s">
        <v>115</v>
      </c>
      <c r="B170" s="57" t="s">
        <v>28</v>
      </c>
      <c r="C170" s="57" t="s">
        <v>206</v>
      </c>
      <c r="D170" s="44"/>
      <c r="E170" s="29">
        <f>E171</f>
        <v>21725.01</v>
      </c>
      <c r="F170" s="21"/>
      <c r="G170" s="21"/>
    </row>
    <row r="171" spans="1:7" ht="24">
      <c r="A171" s="16" t="s">
        <v>323</v>
      </c>
      <c r="B171" s="57" t="s">
        <v>28</v>
      </c>
      <c r="C171" s="57" t="s">
        <v>278</v>
      </c>
      <c r="D171" s="44"/>
      <c r="E171" s="29">
        <f>E172</f>
        <v>21725.01</v>
      </c>
      <c r="F171" s="21"/>
      <c r="G171" s="21"/>
    </row>
    <row r="172" spans="1:7" ht="24">
      <c r="A172" s="16" t="s">
        <v>322</v>
      </c>
      <c r="B172" s="57" t="s">
        <v>28</v>
      </c>
      <c r="C172" s="57" t="s">
        <v>321</v>
      </c>
      <c r="D172" s="44"/>
      <c r="E172" s="29">
        <f>E173</f>
        <v>21725.01</v>
      </c>
      <c r="F172" s="21"/>
      <c r="G172" s="21"/>
    </row>
    <row r="173" spans="1:7" ht="24">
      <c r="A173" s="47" t="s">
        <v>65</v>
      </c>
      <c r="B173" s="5" t="s">
        <v>28</v>
      </c>
      <c r="C173" s="5" t="s">
        <v>321</v>
      </c>
      <c r="D173" s="20">
        <v>200</v>
      </c>
      <c r="E173" s="31">
        <f>E174</f>
        <v>21725.01</v>
      </c>
      <c r="F173" s="21"/>
      <c r="G173" s="21"/>
    </row>
    <row r="174" spans="1:7" ht="24">
      <c r="A174" s="47" t="s">
        <v>66</v>
      </c>
      <c r="B174" s="5" t="s">
        <v>28</v>
      </c>
      <c r="C174" s="5" t="s">
        <v>321</v>
      </c>
      <c r="D174" s="20">
        <v>240</v>
      </c>
      <c r="E174" s="32">
        <v>21725.01</v>
      </c>
      <c r="F174" s="21"/>
      <c r="G174" s="21"/>
    </row>
    <row r="175" spans="1:7" ht="24">
      <c r="A175" s="33" t="s">
        <v>189</v>
      </c>
      <c r="B175" s="56" t="s">
        <v>28</v>
      </c>
      <c r="C175" s="56" t="s">
        <v>190</v>
      </c>
      <c r="D175" s="5"/>
      <c r="E175" s="29">
        <f>E176</f>
        <v>133220</v>
      </c>
      <c r="F175" s="21"/>
      <c r="G175" s="21"/>
    </row>
    <row r="176" spans="1:7" ht="24">
      <c r="A176" s="55" t="s">
        <v>192</v>
      </c>
      <c r="B176" s="56" t="s">
        <v>28</v>
      </c>
      <c r="C176" s="56" t="s">
        <v>191</v>
      </c>
      <c r="D176" s="5"/>
      <c r="E176" s="29">
        <f>E177</f>
        <v>133220</v>
      </c>
      <c r="F176" s="21"/>
      <c r="G176" s="21"/>
    </row>
    <row r="177" spans="1:7" ht="12">
      <c r="A177" s="55" t="s">
        <v>249</v>
      </c>
      <c r="B177" s="57" t="s">
        <v>28</v>
      </c>
      <c r="C177" s="57" t="s">
        <v>195</v>
      </c>
      <c r="D177" s="57"/>
      <c r="E177" s="29">
        <f>E178</f>
        <v>133220</v>
      </c>
      <c r="F177" s="21"/>
      <c r="G177" s="21"/>
    </row>
    <row r="178" spans="1:7" ht="24">
      <c r="A178" s="47" t="s">
        <v>65</v>
      </c>
      <c r="B178" s="5" t="s">
        <v>28</v>
      </c>
      <c r="C178" s="5" t="s">
        <v>195</v>
      </c>
      <c r="D178" s="5" t="s">
        <v>57</v>
      </c>
      <c r="E178" s="31">
        <f>E179</f>
        <v>133220</v>
      </c>
      <c r="F178" s="21"/>
      <c r="G178" s="21"/>
    </row>
    <row r="179" spans="1:7" ht="24">
      <c r="A179" s="47" t="s">
        <v>66</v>
      </c>
      <c r="B179" s="5" t="s">
        <v>28</v>
      </c>
      <c r="C179" s="5" t="s">
        <v>195</v>
      </c>
      <c r="D179" s="5" t="s">
        <v>58</v>
      </c>
      <c r="E179" s="32">
        <v>133220</v>
      </c>
      <c r="F179" s="21"/>
      <c r="G179" s="21"/>
    </row>
    <row r="180" spans="1:7" ht="48">
      <c r="A180" s="33" t="s">
        <v>182</v>
      </c>
      <c r="B180" s="57" t="s">
        <v>28</v>
      </c>
      <c r="C180" s="57" t="s">
        <v>183</v>
      </c>
      <c r="D180" s="20"/>
      <c r="E180" s="29">
        <f>E181</f>
        <v>3940000</v>
      </c>
      <c r="F180" s="21"/>
      <c r="G180" s="21"/>
    </row>
    <row r="181" spans="1:7" ht="24">
      <c r="A181" s="55" t="s">
        <v>184</v>
      </c>
      <c r="B181" s="57" t="s">
        <v>28</v>
      </c>
      <c r="C181" s="57" t="s">
        <v>185</v>
      </c>
      <c r="D181" s="20"/>
      <c r="E181" s="29">
        <f>E182+E185</f>
        <v>3940000</v>
      </c>
      <c r="F181" s="21"/>
      <c r="G181" s="21"/>
    </row>
    <row r="182" spans="1:7" ht="24">
      <c r="A182" s="55" t="s">
        <v>187</v>
      </c>
      <c r="B182" s="57" t="s">
        <v>28</v>
      </c>
      <c r="C182" s="57" t="s">
        <v>332</v>
      </c>
      <c r="D182" s="44"/>
      <c r="E182" s="29">
        <f>E183</f>
        <v>2440000</v>
      </c>
      <c r="F182" s="21"/>
      <c r="G182" s="21"/>
    </row>
    <row r="183" spans="1:7" ht="24">
      <c r="A183" s="47" t="s">
        <v>65</v>
      </c>
      <c r="B183" s="5" t="s">
        <v>28</v>
      </c>
      <c r="C183" s="5" t="s">
        <v>332</v>
      </c>
      <c r="D183" s="20">
        <v>200</v>
      </c>
      <c r="E183" s="31">
        <f>E184</f>
        <v>2440000</v>
      </c>
      <c r="F183" s="21"/>
      <c r="G183" s="21"/>
    </row>
    <row r="184" spans="1:7" ht="24">
      <c r="A184" s="47" t="s">
        <v>66</v>
      </c>
      <c r="B184" s="5" t="s">
        <v>28</v>
      </c>
      <c r="C184" s="5" t="s">
        <v>332</v>
      </c>
      <c r="D184" s="20">
        <v>240</v>
      </c>
      <c r="E184" s="32">
        <v>2440000</v>
      </c>
      <c r="F184" s="21"/>
      <c r="G184" s="21"/>
    </row>
    <row r="185" spans="1:7" ht="24">
      <c r="A185" s="55" t="s">
        <v>186</v>
      </c>
      <c r="B185" s="57" t="s">
        <v>28</v>
      </c>
      <c r="C185" s="57" t="s">
        <v>334</v>
      </c>
      <c r="D185" s="44"/>
      <c r="E185" s="29">
        <f>E186</f>
        <v>1500000</v>
      </c>
      <c r="F185" s="21"/>
      <c r="G185" s="21"/>
    </row>
    <row r="186" spans="1:7" ht="24">
      <c r="A186" s="47" t="s">
        <v>65</v>
      </c>
      <c r="B186" s="5" t="s">
        <v>28</v>
      </c>
      <c r="C186" s="5" t="s">
        <v>334</v>
      </c>
      <c r="D186" s="20">
        <v>200</v>
      </c>
      <c r="E186" s="31">
        <f>E187</f>
        <v>1500000</v>
      </c>
      <c r="F186" s="21"/>
      <c r="G186" s="21"/>
    </row>
    <row r="187" spans="1:7" ht="24">
      <c r="A187" s="47" t="s">
        <v>66</v>
      </c>
      <c r="B187" s="5" t="s">
        <v>28</v>
      </c>
      <c r="C187" s="5" t="s">
        <v>334</v>
      </c>
      <c r="D187" s="20">
        <v>240</v>
      </c>
      <c r="E187" s="32">
        <v>1500000</v>
      </c>
      <c r="F187" s="21"/>
      <c r="G187" s="21"/>
    </row>
    <row r="188" spans="1:7" ht="36">
      <c r="A188" s="33" t="s">
        <v>75</v>
      </c>
      <c r="B188" s="57" t="s">
        <v>28</v>
      </c>
      <c r="C188" s="57" t="s">
        <v>159</v>
      </c>
      <c r="D188" s="20"/>
      <c r="E188" s="29">
        <f>E189</f>
        <v>689345</v>
      </c>
      <c r="F188" s="21"/>
      <c r="G188" s="21"/>
    </row>
    <row r="189" spans="1:7" ht="36">
      <c r="A189" s="54" t="s">
        <v>205</v>
      </c>
      <c r="B189" s="57" t="s">
        <v>28</v>
      </c>
      <c r="C189" s="57" t="s">
        <v>158</v>
      </c>
      <c r="D189" s="20"/>
      <c r="E189" s="29">
        <f>E193+E190</f>
        <v>689345</v>
      </c>
      <c r="F189" s="21"/>
      <c r="G189" s="21"/>
    </row>
    <row r="190" spans="1:7" ht="24">
      <c r="A190" s="54" t="s">
        <v>305</v>
      </c>
      <c r="B190" s="57" t="s">
        <v>28</v>
      </c>
      <c r="C190" s="57" t="s">
        <v>294</v>
      </c>
      <c r="D190" s="20"/>
      <c r="E190" s="29">
        <f>E191</f>
        <v>344345</v>
      </c>
      <c r="F190" s="21"/>
      <c r="G190" s="21"/>
    </row>
    <row r="191" spans="1:7" ht="24">
      <c r="A191" s="47" t="s">
        <v>65</v>
      </c>
      <c r="B191" s="5" t="s">
        <v>28</v>
      </c>
      <c r="C191" s="5" t="s">
        <v>294</v>
      </c>
      <c r="D191" s="20">
        <v>200</v>
      </c>
      <c r="E191" s="31">
        <f>E192</f>
        <v>344345</v>
      </c>
      <c r="F191" s="21"/>
      <c r="G191" s="21"/>
    </row>
    <row r="192" spans="1:7" ht="24">
      <c r="A192" s="47" t="s">
        <v>66</v>
      </c>
      <c r="B192" s="5" t="s">
        <v>28</v>
      </c>
      <c r="C192" s="5" t="s">
        <v>294</v>
      </c>
      <c r="D192" s="20">
        <v>240</v>
      </c>
      <c r="E192" s="32">
        <v>344345</v>
      </c>
      <c r="F192" s="21"/>
      <c r="G192" s="21"/>
    </row>
    <row r="193" spans="1:7" ht="60">
      <c r="A193" s="54" t="s">
        <v>284</v>
      </c>
      <c r="B193" s="57" t="s">
        <v>28</v>
      </c>
      <c r="C193" s="57" t="s">
        <v>324</v>
      </c>
      <c r="D193" s="20"/>
      <c r="E193" s="29">
        <f>E194</f>
        <v>345000</v>
      </c>
      <c r="F193" s="21"/>
      <c r="G193" s="21"/>
    </row>
    <row r="194" spans="1:7" ht="24">
      <c r="A194" s="47" t="s">
        <v>65</v>
      </c>
      <c r="B194" s="5" t="s">
        <v>28</v>
      </c>
      <c r="C194" s="5" t="s">
        <v>324</v>
      </c>
      <c r="D194" s="20">
        <v>200</v>
      </c>
      <c r="E194" s="31">
        <f>E195</f>
        <v>345000</v>
      </c>
      <c r="F194" s="21"/>
      <c r="G194" s="21"/>
    </row>
    <row r="195" spans="1:7" ht="24">
      <c r="A195" s="47" t="s">
        <v>66</v>
      </c>
      <c r="B195" s="5" t="s">
        <v>28</v>
      </c>
      <c r="C195" s="5" t="s">
        <v>324</v>
      </c>
      <c r="D195" s="20">
        <v>240</v>
      </c>
      <c r="E195" s="32">
        <v>345000</v>
      </c>
      <c r="F195" s="21"/>
      <c r="G195" s="21"/>
    </row>
    <row r="196" spans="1:7" ht="12">
      <c r="A196" s="40" t="s">
        <v>105</v>
      </c>
      <c r="B196" s="15" t="s">
        <v>29</v>
      </c>
      <c r="C196" s="9"/>
      <c r="D196" s="59"/>
      <c r="E196" s="35">
        <f>E197+E210+E205</f>
        <v>8491286.14</v>
      </c>
      <c r="F196" s="21"/>
      <c r="G196" s="21"/>
    </row>
    <row r="197" spans="1:7" ht="36">
      <c r="A197" s="33" t="s">
        <v>115</v>
      </c>
      <c r="B197" s="57" t="s">
        <v>29</v>
      </c>
      <c r="C197" s="57" t="s">
        <v>206</v>
      </c>
      <c r="D197" s="20"/>
      <c r="E197" s="29">
        <f>E198</f>
        <v>2628691.88</v>
      </c>
      <c r="F197" s="21"/>
      <c r="G197" s="21"/>
    </row>
    <row r="198" spans="1:7" ht="24">
      <c r="A198" s="54" t="s">
        <v>250</v>
      </c>
      <c r="B198" s="57" t="s">
        <v>29</v>
      </c>
      <c r="C198" s="57" t="s">
        <v>278</v>
      </c>
      <c r="D198" s="20"/>
      <c r="E198" s="29">
        <f>E199+E202</f>
        <v>2628691.88</v>
      </c>
      <c r="F198" s="21"/>
      <c r="G198" s="21"/>
    </row>
    <row r="199" spans="1:7" ht="12">
      <c r="A199" s="54" t="s">
        <v>207</v>
      </c>
      <c r="B199" s="57" t="s">
        <v>29</v>
      </c>
      <c r="C199" s="57" t="s">
        <v>277</v>
      </c>
      <c r="D199" s="44"/>
      <c r="E199" s="29">
        <f>E200</f>
        <v>1766188.88</v>
      </c>
      <c r="F199" s="21"/>
      <c r="G199" s="21"/>
    </row>
    <row r="200" spans="1:7" ht="24">
      <c r="A200" s="6" t="s">
        <v>65</v>
      </c>
      <c r="B200" s="5" t="s">
        <v>29</v>
      </c>
      <c r="C200" s="5" t="s">
        <v>277</v>
      </c>
      <c r="D200" s="20">
        <v>200</v>
      </c>
      <c r="E200" s="31">
        <f>E201</f>
        <v>1766188.88</v>
      </c>
      <c r="F200" s="21"/>
      <c r="G200" s="21"/>
    </row>
    <row r="201" spans="1:7" ht="24">
      <c r="A201" s="6" t="s">
        <v>66</v>
      </c>
      <c r="B201" s="5" t="s">
        <v>29</v>
      </c>
      <c r="C201" s="5" t="s">
        <v>277</v>
      </c>
      <c r="D201" s="20">
        <v>240</v>
      </c>
      <c r="E201" s="32">
        <v>1766188.88</v>
      </c>
      <c r="F201" s="21"/>
      <c r="G201" s="21"/>
    </row>
    <row r="202" spans="1:7" ht="36">
      <c r="A202" s="54" t="s">
        <v>306</v>
      </c>
      <c r="B202" s="57" t="s">
        <v>29</v>
      </c>
      <c r="C202" s="57" t="s">
        <v>295</v>
      </c>
      <c r="D202" s="44"/>
      <c r="E202" s="29">
        <f>E203</f>
        <v>862503</v>
      </c>
      <c r="F202" s="21"/>
      <c r="G202" s="21"/>
    </row>
    <row r="203" spans="1:7" ht="24">
      <c r="A203" s="6" t="s">
        <v>65</v>
      </c>
      <c r="B203" s="5" t="s">
        <v>29</v>
      </c>
      <c r="C203" s="5" t="s">
        <v>295</v>
      </c>
      <c r="D203" s="20">
        <v>200</v>
      </c>
      <c r="E203" s="31">
        <f>E204</f>
        <v>862503</v>
      </c>
      <c r="F203" s="21"/>
      <c r="G203" s="21"/>
    </row>
    <row r="204" spans="1:7" ht="24">
      <c r="A204" s="6" t="s">
        <v>66</v>
      </c>
      <c r="B204" s="5" t="s">
        <v>29</v>
      </c>
      <c r="C204" s="5" t="s">
        <v>295</v>
      </c>
      <c r="D204" s="20">
        <v>240</v>
      </c>
      <c r="E204" s="32">
        <v>862503</v>
      </c>
      <c r="F204" s="21"/>
      <c r="G204" s="21"/>
    </row>
    <row r="205" spans="1:7" ht="24">
      <c r="A205" s="33" t="s">
        <v>189</v>
      </c>
      <c r="B205" s="57" t="s">
        <v>29</v>
      </c>
      <c r="C205" s="57" t="s">
        <v>190</v>
      </c>
      <c r="D205" s="44"/>
      <c r="E205" s="29">
        <f>E206</f>
        <v>562511.43</v>
      </c>
      <c r="F205" s="21"/>
      <c r="G205" s="21"/>
    </row>
    <row r="206" spans="1:7" ht="24">
      <c r="A206" s="55" t="s">
        <v>198</v>
      </c>
      <c r="B206" s="57" t="s">
        <v>29</v>
      </c>
      <c r="C206" s="57" t="s">
        <v>191</v>
      </c>
      <c r="D206" s="44"/>
      <c r="E206" s="29">
        <f>E207</f>
        <v>562511.43</v>
      </c>
      <c r="F206" s="21"/>
      <c r="G206" s="21"/>
    </row>
    <row r="207" spans="1:7" ht="12">
      <c r="A207" s="55" t="s">
        <v>196</v>
      </c>
      <c r="B207" s="57" t="s">
        <v>29</v>
      </c>
      <c r="C207" s="57" t="s">
        <v>197</v>
      </c>
      <c r="D207" s="44"/>
      <c r="E207" s="29">
        <f>E208</f>
        <v>562511.43</v>
      </c>
      <c r="F207" s="21"/>
      <c r="G207" s="21"/>
    </row>
    <row r="208" spans="1:7" ht="24">
      <c r="A208" s="47" t="s">
        <v>65</v>
      </c>
      <c r="B208" s="5" t="s">
        <v>29</v>
      </c>
      <c r="C208" s="5" t="s">
        <v>197</v>
      </c>
      <c r="D208" s="20">
        <v>200</v>
      </c>
      <c r="E208" s="31">
        <f>E209</f>
        <v>562511.43</v>
      </c>
      <c r="F208" s="21"/>
      <c r="G208" s="21"/>
    </row>
    <row r="209" spans="1:7" ht="24">
      <c r="A209" s="47" t="s">
        <v>66</v>
      </c>
      <c r="B209" s="5" t="s">
        <v>29</v>
      </c>
      <c r="C209" s="5" t="s">
        <v>197</v>
      </c>
      <c r="D209" s="20">
        <v>240</v>
      </c>
      <c r="E209" s="32">
        <v>562511.43</v>
      </c>
      <c r="F209" s="21"/>
      <c r="G209" s="21"/>
    </row>
    <row r="210" spans="1:7" ht="36">
      <c r="A210" s="33" t="s">
        <v>75</v>
      </c>
      <c r="B210" s="57" t="s">
        <v>29</v>
      </c>
      <c r="C210" s="57" t="s">
        <v>159</v>
      </c>
      <c r="D210" s="20"/>
      <c r="E210" s="29">
        <f>E212</f>
        <v>5300082.83</v>
      </c>
      <c r="F210" s="21"/>
      <c r="G210" s="21"/>
    </row>
    <row r="211" spans="1:7" ht="36">
      <c r="A211" s="54" t="s">
        <v>205</v>
      </c>
      <c r="B211" s="57" t="s">
        <v>29</v>
      </c>
      <c r="C211" s="57" t="s">
        <v>158</v>
      </c>
      <c r="D211" s="20"/>
      <c r="E211" s="29">
        <f>E212</f>
        <v>5300082.83</v>
      </c>
      <c r="F211" s="21"/>
      <c r="G211" s="21"/>
    </row>
    <row r="212" spans="1:7" ht="24">
      <c r="A212" s="54" t="s">
        <v>270</v>
      </c>
      <c r="B212" s="57" t="s">
        <v>29</v>
      </c>
      <c r="C212" s="57" t="s">
        <v>325</v>
      </c>
      <c r="D212" s="44"/>
      <c r="E212" s="29">
        <f>E213+E215</f>
        <v>5300082.83</v>
      </c>
      <c r="F212" s="21"/>
      <c r="G212" s="21"/>
    </row>
    <row r="213" spans="1:7" ht="24">
      <c r="A213" s="47" t="s">
        <v>65</v>
      </c>
      <c r="B213" s="5" t="s">
        <v>29</v>
      </c>
      <c r="C213" s="5" t="s">
        <v>325</v>
      </c>
      <c r="D213" s="20">
        <v>200</v>
      </c>
      <c r="E213" s="31">
        <f>E214</f>
        <v>1068640</v>
      </c>
      <c r="F213" s="21"/>
      <c r="G213" s="21"/>
    </row>
    <row r="214" spans="1:7" ht="24">
      <c r="A214" s="47" t="s">
        <v>66</v>
      </c>
      <c r="B214" s="5" t="s">
        <v>29</v>
      </c>
      <c r="C214" s="5" t="s">
        <v>325</v>
      </c>
      <c r="D214" s="20">
        <v>240</v>
      </c>
      <c r="E214" s="32">
        <v>1068640</v>
      </c>
      <c r="F214" s="21"/>
      <c r="G214" s="21"/>
    </row>
    <row r="215" spans="1:7" ht="12">
      <c r="A215" s="47" t="s">
        <v>47</v>
      </c>
      <c r="B215" s="5" t="s">
        <v>29</v>
      </c>
      <c r="C215" s="5" t="s">
        <v>325</v>
      </c>
      <c r="D215" s="20">
        <v>800</v>
      </c>
      <c r="E215" s="31">
        <f>E216</f>
        <v>4231442.83</v>
      </c>
      <c r="F215" s="21"/>
      <c r="G215" s="21"/>
    </row>
    <row r="216" spans="1:7" ht="24">
      <c r="A216" s="47" t="s">
        <v>70</v>
      </c>
      <c r="B216" s="5" t="s">
        <v>29</v>
      </c>
      <c r="C216" s="5" t="s">
        <v>325</v>
      </c>
      <c r="D216" s="20">
        <v>810</v>
      </c>
      <c r="E216" s="32">
        <v>4231442.83</v>
      </c>
      <c r="F216" s="21"/>
      <c r="G216" s="21"/>
    </row>
    <row r="217" spans="1:7" ht="12">
      <c r="A217" s="40" t="s">
        <v>30</v>
      </c>
      <c r="B217" s="15" t="s">
        <v>31</v>
      </c>
      <c r="C217" s="9"/>
      <c r="D217" s="59"/>
      <c r="E217" s="35">
        <f>E218</f>
        <v>13280303.389999999</v>
      </c>
      <c r="F217" s="21"/>
      <c r="G217" s="21"/>
    </row>
    <row r="218" spans="1:7" ht="24">
      <c r="A218" s="33" t="s">
        <v>71</v>
      </c>
      <c r="B218" s="57" t="s">
        <v>31</v>
      </c>
      <c r="C218" s="57" t="s">
        <v>172</v>
      </c>
      <c r="D218" s="20"/>
      <c r="E218" s="29">
        <f>E219</f>
        <v>13280303.389999999</v>
      </c>
      <c r="F218" s="21"/>
      <c r="G218" s="21"/>
    </row>
    <row r="219" spans="1:7" ht="24">
      <c r="A219" s="33" t="s">
        <v>251</v>
      </c>
      <c r="B219" s="57" t="s">
        <v>31</v>
      </c>
      <c r="C219" s="57" t="s">
        <v>199</v>
      </c>
      <c r="D219" s="20"/>
      <c r="E219" s="29">
        <f>E220+E225+E228+E231+E234+E243+E240+E246+E237</f>
        <v>13280303.389999999</v>
      </c>
      <c r="F219" s="21"/>
      <c r="G219" s="21"/>
    </row>
    <row r="220" spans="1:7" ht="12">
      <c r="A220" s="54" t="s">
        <v>72</v>
      </c>
      <c r="B220" s="57" t="s">
        <v>31</v>
      </c>
      <c r="C220" s="57" t="s">
        <v>200</v>
      </c>
      <c r="D220" s="44"/>
      <c r="E220" s="29">
        <f>E221+E223</f>
        <v>2037969.85</v>
      </c>
      <c r="F220" s="21"/>
      <c r="G220" s="21"/>
    </row>
    <row r="221" spans="1:7" ht="24">
      <c r="A221" s="47" t="s">
        <v>65</v>
      </c>
      <c r="B221" s="5" t="s">
        <v>31</v>
      </c>
      <c r="C221" s="5" t="s">
        <v>200</v>
      </c>
      <c r="D221" s="20">
        <v>200</v>
      </c>
      <c r="E221" s="31">
        <f>E222</f>
        <v>2035969.85</v>
      </c>
      <c r="F221" s="21"/>
      <c r="G221" s="21"/>
    </row>
    <row r="222" spans="1:7" ht="24">
      <c r="A222" s="47" t="s">
        <v>66</v>
      </c>
      <c r="B222" s="5" t="s">
        <v>31</v>
      </c>
      <c r="C222" s="5" t="s">
        <v>200</v>
      </c>
      <c r="D222" s="20">
        <v>240</v>
      </c>
      <c r="E222" s="32">
        <v>2035969.85</v>
      </c>
      <c r="F222" s="21"/>
      <c r="G222" s="21"/>
    </row>
    <row r="223" spans="1:7" ht="12">
      <c r="A223" s="47" t="s">
        <v>47</v>
      </c>
      <c r="B223" s="5" t="s">
        <v>31</v>
      </c>
      <c r="C223" s="5" t="s">
        <v>200</v>
      </c>
      <c r="D223" s="20">
        <v>800</v>
      </c>
      <c r="E223" s="31">
        <f>E224</f>
        <v>2000</v>
      </c>
      <c r="F223" s="21"/>
      <c r="G223" s="21"/>
    </row>
    <row r="224" spans="1:7" ht="12">
      <c r="A224" s="47" t="s">
        <v>67</v>
      </c>
      <c r="B224" s="5" t="s">
        <v>31</v>
      </c>
      <c r="C224" s="5" t="s">
        <v>200</v>
      </c>
      <c r="D224" s="20">
        <v>850</v>
      </c>
      <c r="E224" s="32">
        <v>2000</v>
      </c>
      <c r="F224" s="21"/>
      <c r="G224" s="21"/>
    </row>
    <row r="225" spans="1:7" ht="12">
      <c r="A225" s="16" t="s">
        <v>122</v>
      </c>
      <c r="B225" s="57" t="s">
        <v>31</v>
      </c>
      <c r="C225" s="57" t="s">
        <v>201</v>
      </c>
      <c r="D225" s="20"/>
      <c r="E225" s="29">
        <f>E226</f>
        <v>206252.97</v>
      </c>
      <c r="F225" s="21"/>
      <c r="G225" s="21"/>
    </row>
    <row r="226" spans="1:7" ht="24">
      <c r="A226" s="47" t="s">
        <v>65</v>
      </c>
      <c r="B226" s="5" t="s">
        <v>31</v>
      </c>
      <c r="C226" s="5" t="s">
        <v>201</v>
      </c>
      <c r="D226" s="20">
        <v>200</v>
      </c>
      <c r="E226" s="31">
        <f>E227</f>
        <v>206252.97</v>
      </c>
      <c r="F226" s="21"/>
      <c r="G226" s="21"/>
    </row>
    <row r="227" spans="1:7" ht="24">
      <c r="A227" s="47" t="s">
        <v>66</v>
      </c>
      <c r="B227" s="5" t="s">
        <v>31</v>
      </c>
      <c r="C227" s="5" t="s">
        <v>201</v>
      </c>
      <c r="D227" s="20">
        <v>240</v>
      </c>
      <c r="E227" s="32">
        <v>206252.97</v>
      </c>
      <c r="F227" s="21"/>
      <c r="G227" s="21"/>
    </row>
    <row r="228" spans="1:7" ht="12">
      <c r="A228" s="16" t="s">
        <v>125</v>
      </c>
      <c r="B228" s="57" t="s">
        <v>31</v>
      </c>
      <c r="C228" s="57" t="s">
        <v>244</v>
      </c>
      <c r="D228" s="44"/>
      <c r="E228" s="29">
        <f>E229</f>
        <v>598669.12</v>
      </c>
      <c r="F228" s="21"/>
      <c r="G228" s="21"/>
    </row>
    <row r="229" spans="1:7" ht="24">
      <c r="A229" s="47" t="s">
        <v>65</v>
      </c>
      <c r="B229" s="5" t="s">
        <v>31</v>
      </c>
      <c r="C229" s="5" t="s">
        <v>244</v>
      </c>
      <c r="D229" s="20">
        <v>200</v>
      </c>
      <c r="E229" s="31">
        <f>E230</f>
        <v>598669.12</v>
      </c>
      <c r="F229" s="21"/>
      <c r="G229" s="21"/>
    </row>
    <row r="230" spans="1:7" ht="24">
      <c r="A230" s="47" t="s">
        <v>66</v>
      </c>
      <c r="B230" s="5" t="s">
        <v>31</v>
      </c>
      <c r="C230" s="5" t="s">
        <v>244</v>
      </c>
      <c r="D230" s="20">
        <v>240</v>
      </c>
      <c r="E230" s="32">
        <v>598669.12</v>
      </c>
      <c r="F230" s="21"/>
      <c r="G230" s="21"/>
    </row>
    <row r="231" spans="1:7" ht="24">
      <c r="A231" s="16" t="s">
        <v>300</v>
      </c>
      <c r="B231" s="57" t="s">
        <v>31</v>
      </c>
      <c r="C231" s="57" t="s">
        <v>296</v>
      </c>
      <c r="D231" s="44"/>
      <c r="E231" s="29">
        <f>E232</f>
        <v>55923</v>
      </c>
      <c r="F231" s="21"/>
      <c r="G231" s="21"/>
    </row>
    <row r="232" spans="1:7" ht="24">
      <c r="A232" s="47" t="s">
        <v>65</v>
      </c>
      <c r="B232" s="5" t="s">
        <v>31</v>
      </c>
      <c r="C232" s="5" t="s">
        <v>296</v>
      </c>
      <c r="D232" s="20">
        <v>200</v>
      </c>
      <c r="E232" s="31">
        <f>E233</f>
        <v>55923</v>
      </c>
      <c r="F232" s="21"/>
      <c r="G232" s="21"/>
    </row>
    <row r="233" spans="1:7" ht="24">
      <c r="A233" s="47" t="s">
        <v>66</v>
      </c>
      <c r="B233" s="5" t="s">
        <v>31</v>
      </c>
      <c r="C233" s="5" t="s">
        <v>296</v>
      </c>
      <c r="D233" s="20">
        <v>240</v>
      </c>
      <c r="E233" s="32">
        <v>55923</v>
      </c>
      <c r="F233" s="21"/>
      <c r="G233" s="21"/>
    </row>
    <row r="234" spans="1:7" ht="12">
      <c r="A234" s="16" t="s">
        <v>73</v>
      </c>
      <c r="B234" s="57" t="s">
        <v>31</v>
      </c>
      <c r="C234" s="57" t="s">
        <v>202</v>
      </c>
      <c r="D234" s="20"/>
      <c r="E234" s="29">
        <f>E235</f>
        <v>1202930.92</v>
      </c>
      <c r="F234" s="21"/>
      <c r="G234" s="21"/>
    </row>
    <row r="235" spans="1:7" ht="24">
      <c r="A235" s="47" t="s">
        <v>65</v>
      </c>
      <c r="B235" s="5" t="s">
        <v>31</v>
      </c>
      <c r="C235" s="5" t="s">
        <v>202</v>
      </c>
      <c r="D235" s="20">
        <v>200</v>
      </c>
      <c r="E235" s="31">
        <f>E236</f>
        <v>1202930.92</v>
      </c>
      <c r="F235" s="21"/>
      <c r="G235" s="21"/>
    </row>
    <row r="236" spans="1:7" ht="24">
      <c r="A236" s="47" t="s">
        <v>66</v>
      </c>
      <c r="B236" s="5" t="s">
        <v>31</v>
      </c>
      <c r="C236" s="5" t="s">
        <v>202</v>
      </c>
      <c r="D236" s="20">
        <v>240</v>
      </c>
      <c r="E236" s="32">
        <v>1202930.92</v>
      </c>
      <c r="F236" s="21"/>
      <c r="G236" s="21"/>
    </row>
    <row r="237" spans="1:7" ht="12">
      <c r="A237" s="16" t="s">
        <v>327</v>
      </c>
      <c r="B237" s="57" t="s">
        <v>31</v>
      </c>
      <c r="C237" s="57" t="s">
        <v>326</v>
      </c>
      <c r="D237" s="44"/>
      <c r="E237" s="29">
        <f>E238</f>
        <v>428384.44</v>
      </c>
      <c r="F237" s="21"/>
      <c r="G237" s="21"/>
    </row>
    <row r="238" spans="1:7" ht="24">
      <c r="A238" s="47" t="s">
        <v>65</v>
      </c>
      <c r="B238" s="5" t="s">
        <v>31</v>
      </c>
      <c r="C238" s="5" t="s">
        <v>326</v>
      </c>
      <c r="D238" s="20">
        <v>200</v>
      </c>
      <c r="E238" s="31">
        <f>E239</f>
        <v>428384.44</v>
      </c>
      <c r="F238" s="21"/>
      <c r="G238" s="21"/>
    </row>
    <row r="239" spans="1:7" ht="24">
      <c r="A239" s="47" t="s">
        <v>66</v>
      </c>
      <c r="B239" s="5" t="s">
        <v>31</v>
      </c>
      <c r="C239" s="5" t="s">
        <v>326</v>
      </c>
      <c r="D239" s="20">
        <v>240</v>
      </c>
      <c r="E239" s="32">
        <v>428384.44</v>
      </c>
      <c r="F239" s="21"/>
      <c r="G239" s="21"/>
    </row>
    <row r="240" spans="1:7" ht="24">
      <c r="A240" s="16" t="s">
        <v>301</v>
      </c>
      <c r="B240" s="57" t="s">
        <v>31</v>
      </c>
      <c r="C240" s="57" t="s">
        <v>297</v>
      </c>
      <c r="D240" s="20"/>
      <c r="E240" s="29">
        <f>E241</f>
        <v>580047</v>
      </c>
      <c r="F240" s="21"/>
      <c r="G240" s="21"/>
    </row>
    <row r="241" spans="1:7" ht="24">
      <c r="A241" s="47" t="s">
        <v>65</v>
      </c>
      <c r="B241" s="5" t="s">
        <v>31</v>
      </c>
      <c r="C241" s="5" t="s">
        <v>297</v>
      </c>
      <c r="D241" s="20">
        <v>200</v>
      </c>
      <c r="E241" s="31">
        <f>E242</f>
        <v>580047</v>
      </c>
      <c r="F241" s="21"/>
      <c r="G241" s="21"/>
    </row>
    <row r="242" spans="1:7" ht="24">
      <c r="A242" s="47" t="s">
        <v>66</v>
      </c>
      <c r="B242" s="5" t="s">
        <v>31</v>
      </c>
      <c r="C242" s="5" t="s">
        <v>297</v>
      </c>
      <c r="D242" s="20">
        <v>240</v>
      </c>
      <c r="E242" s="32">
        <v>580047</v>
      </c>
      <c r="F242" s="21"/>
      <c r="G242" s="21"/>
    </row>
    <row r="243" spans="1:7" ht="12">
      <c r="A243" s="16" t="s">
        <v>126</v>
      </c>
      <c r="B243" s="57" t="s">
        <v>31</v>
      </c>
      <c r="C243" s="57" t="s">
        <v>203</v>
      </c>
      <c r="D243" s="20"/>
      <c r="E243" s="29">
        <f>E244</f>
        <v>5449021.97</v>
      </c>
      <c r="F243" s="21"/>
      <c r="G243" s="21"/>
    </row>
    <row r="244" spans="1:7" ht="24">
      <c r="A244" s="47" t="s">
        <v>65</v>
      </c>
      <c r="B244" s="5" t="s">
        <v>31</v>
      </c>
      <c r="C244" s="5" t="s">
        <v>203</v>
      </c>
      <c r="D244" s="20">
        <v>200</v>
      </c>
      <c r="E244" s="31">
        <f>E245</f>
        <v>5449021.97</v>
      </c>
      <c r="F244" s="21"/>
      <c r="G244" s="21"/>
    </row>
    <row r="245" spans="1:7" ht="24">
      <c r="A245" s="47" t="s">
        <v>66</v>
      </c>
      <c r="B245" s="5" t="s">
        <v>31</v>
      </c>
      <c r="C245" s="5" t="s">
        <v>203</v>
      </c>
      <c r="D245" s="20">
        <v>240</v>
      </c>
      <c r="E245" s="32">
        <v>5449021.97</v>
      </c>
      <c r="F245" s="21"/>
      <c r="G245" s="21"/>
    </row>
    <row r="246" spans="1:7" ht="12">
      <c r="A246" s="55" t="s">
        <v>252</v>
      </c>
      <c r="B246" s="57" t="s">
        <v>31</v>
      </c>
      <c r="C246" s="57" t="s">
        <v>204</v>
      </c>
      <c r="D246" s="44"/>
      <c r="E246" s="31">
        <f>E247</f>
        <v>2721104.12</v>
      </c>
      <c r="F246" s="21"/>
      <c r="G246" s="21"/>
    </row>
    <row r="247" spans="1:7" ht="24">
      <c r="A247" s="47" t="s">
        <v>65</v>
      </c>
      <c r="B247" s="5" t="s">
        <v>31</v>
      </c>
      <c r="C247" s="5" t="s">
        <v>204</v>
      </c>
      <c r="D247" s="20">
        <v>200</v>
      </c>
      <c r="E247" s="31">
        <f>E248</f>
        <v>2721104.12</v>
      </c>
      <c r="F247" s="21"/>
      <c r="G247" s="21"/>
    </row>
    <row r="248" spans="1:7" ht="24">
      <c r="A248" s="47" t="s">
        <v>66</v>
      </c>
      <c r="B248" s="5" t="s">
        <v>31</v>
      </c>
      <c r="C248" s="5" t="s">
        <v>204</v>
      </c>
      <c r="D248" s="20">
        <v>240</v>
      </c>
      <c r="E248" s="32">
        <v>2721104.12</v>
      </c>
      <c r="F248" s="21"/>
      <c r="G248" s="21"/>
    </row>
    <row r="249" spans="1:7" ht="12">
      <c r="A249" s="18" t="s">
        <v>32</v>
      </c>
      <c r="B249" s="3" t="s">
        <v>33</v>
      </c>
      <c r="C249" s="10"/>
      <c r="D249" s="10"/>
      <c r="E249" s="28">
        <f aca="true" t="shared" si="1" ref="E249:E254">E250</f>
        <v>152472.93</v>
      </c>
      <c r="F249" s="21"/>
      <c r="G249" s="21"/>
    </row>
    <row r="250" spans="1:7" ht="12">
      <c r="A250" s="41" t="s">
        <v>34</v>
      </c>
      <c r="B250" s="15" t="s">
        <v>35</v>
      </c>
      <c r="C250" s="9"/>
      <c r="D250" s="9"/>
      <c r="E250" s="35">
        <f t="shared" si="1"/>
        <v>152472.93</v>
      </c>
      <c r="F250" s="21"/>
      <c r="G250" s="21"/>
    </row>
    <row r="251" spans="1:7" ht="24">
      <c r="A251" s="33" t="s">
        <v>89</v>
      </c>
      <c r="B251" s="57" t="s">
        <v>35</v>
      </c>
      <c r="C251" s="57" t="s">
        <v>209</v>
      </c>
      <c r="D251" s="57"/>
      <c r="E251" s="29">
        <f>E252</f>
        <v>152472.93</v>
      </c>
      <c r="F251" s="21"/>
      <c r="G251" s="21"/>
    </row>
    <row r="252" spans="1:7" ht="24">
      <c r="A252" s="54" t="s">
        <v>208</v>
      </c>
      <c r="B252" s="57" t="s">
        <v>35</v>
      </c>
      <c r="C252" s="57" t="s">
        <v>210</v>
      </c>
      <c r="D252" s="57"/>
      <c r="E252" s="29">
        <f>E253+E256</f>
        <v>152472.93</v>
      </c>
      <c r="F252" s="21"/>
      <c r="G252" s="21"/>
    </row>
    <row r="253" spans="1:7" ht="12">
      <c r="A253" s="54" t="s">
        <v>98</v>
      </c>
      <c r="B253" s="57" t="s">
        <v>35</v>
      </c>
      <c r="C253" s="57" t="s">
        <v>211</v>
      </c>
      <c r="D253" s="5"/>
      <c r="E253" s="29">
        <f t="shared" si="1"/>
        <v>52000</v>
      </c>
      <c r="F253" s="21"/>
      <c r="G253" s="21"/>
    </row>
    <row r="254" spans="1:7" ht="24">
      <c r="A254" s="47" t="s">
        <v>65</v>
      </c>
      <c r="B254" s="5" t="s">
        <v>35</v>
      </c>
      <c r="C254" s="5" t="s">
        <v>211</v>
      </c>
      <c r="D254" s="5" t="s">
        <v>57</v>
      </c>
      <c r="E254" s="31">
        <f t="shared" si="1"/>
        <v>52000</v>
      </c>
      <c r="F254" s="21"/>
      <c r="G254" s="21"/>
    </row>
    <row r="255" spans="1:7" ht="24">
      <c r="A255" s="47" t="s">
        <v>66</v>
      </c>
      <c r="B255" s="5" t="s">
        <v>35</v>
      </c>
      <c r="C255" s="5" t="s">
        <v>211</v>
      </c>
      <c r="D255" s="5" t="s">
        <v>58</v>
      </c>
      <c r="E255" s="32">
        <v>52000</v>
      </c>
      <c r="F255" s="21"/>
      <c r="G255" s="21"/>
    </row>
    <row r="256" spans="1:7" ht="12">
      <c r="A256" s="54" t="s">
        <v>212</v>
      </c>
      <c r="B256" s="57" t="s">
        <v>35</v>
      </c>
      <c r="C256" s="57" t="s">
        <v>271</v>
      </c>
      <c r="D256" s="57"/>
      <c r="E256" s="29">
        <f>E259+E257</f>
        <v>100472.93</v>
      </c>
      <c r="F256" s="21"/>
      <c r="G256" s="21"/>
    </row>
    <row r="257" spans="1:7" ht="48">
      <c r="A257" s="6" t="s">
        <v>83</v>
      </c>
      <c r="B257" s="5" t="s">
        <v>35</v>
      </c>
      <c r="C257" s="5" t="s">
        <v>271</v>
      </c>
      <c r="D257" s="5" t="s">
        <v>54</v>
      </c>
      <c r="E257" s="31">
        <f>E258</f>
        <v>45225.54</v>
      </c>
      <c r="F257" s="21"/>
      <c r="G257" s="21"/>
    </row>
    <row r="258" spans="1:7" ht="12">
      <c r="A258" s="6" t="s">
        <v>84</v>
      </c>
      <c r="B258" s="5" t="s">
        <v>35</v>
      </c>
      <c r="C258" s="5" t="s">
        <v>271</v>
      </c>
      <c r="D258" s="5" t="s">
        <v>85</v>
      </c>
      <c r="E258" s="32">
        <v>45225.54</v>
      </c>
      <c r="F258" s="21"/>
      <c r="G258" s="21"/>
    </row>
    <row r="259" spans="1:7" ht="12">
      <c r="A259" s="49" t="s">
        <v>47</v>
      </c>
      <c r="B259" s="5" t="s">
        <v>35</v>
      </c>
      <c r="C259" s="5" t="s">
        <v>271</v>
      </c>
      <c r="D259" s="5" t="s">
        <v>59</v>
      </c>
      <c r="E259" s="31">
        <f>E260</f>
        <v>55247.39</v>
      </c>
      <c r="F259" s="21"/>
      <c r="G259" s="21"/>
    </row>
    <row r="260" spans="1:7" ht="24">
      <c r="A260" s="6" t="s">
        <v>70</v>
      </c>
      <c r="B260" s="5" t="s">
        <v>35</v>
      </c>
      <c r="C260" s="5" t="s">
        <v>271</v>
      </c>
      <c r="D260" s="5" t="s">
        <v>48</v>
      </c>
      <c r="E260" s="32">
        <v>55247.39</v>
      </c>
      <c r="F260" s="21"/>
      <c r="G260" s="21"/>
    </row>
    <row r="261" spans="1:7" ht="12">
      <c r="A261" s="1" t="s">
        <v>36</v>
      </c>
      <c r="B261" s="3" t="s">
        <v>37</v>
      </c>
      <c r="C261" s="10"/>
      <c r="D261" s="10"/>
      <c r="E261" s="28">
        <f>E262</f>
        <v>7276946.74</v>
      </c>
      <c r="F261" s="21"/>
      <c r="G261" s="21"/>
    </row>
    <row r="262" spans="1:7" ht="12">
      <c r="A262" s="41" t="s">
        <v>38</v>
      </c>
      <c r="B262" s="15" t="s">
        <v>39</v>
      </c>
      <c r="C262" s="9"/>
      <c r="D262" s="9"/>
      <c r="E262" s="35">
        <f>E263</f>
        <v>7276946.74</v>
      </c>
      <c r="F262" s="21"/>
      <c r="G262" s="21"/>
    </row>
    <row r="263" spans="1:7" ht="24">
      <c r="A263" s="33" t="s">
        <v>214</v>
      </c>
      <c r="B263" s="57" t="s">
        <v>39</v>
      </c>
      <c r="C263" s="57" t="s">
        <v>213</v>
      </c>
      <c r="D263" s="5"/>
      <c r="E263" s="29">
        <f>E264+E272</f>
        <v>7276946.74</v>
      </c>
      <c r="F263" s="21"/>
      <c r="G263" s="21"/>
    </row>
    <row r="264" spans="1:7" ht="36">
      <c r="A264" s="33" t="s">
        <v>253</v>
      </c>
      <c r="B264" s="57" t="s">
        <v>39</v>
      </c>
      <c r="C264" s="57" t="s">
        <v>215</v>
      </c>
      <c r="D264" s="5"/>
      <c r="E264" s="29">
        <f>E265</f>
        <v>1016059.83</v>
      </c>
      <c r="F264" s="21"/>
      <c r="G264" s="21"/>
    </row>
    <row r="265" spans="1:7" ht="24">
      <c r="A265" s="54" t="s">
        <v>254</v>
      </c>
      <c r="B265" s="57" t="s">
        <v>39</v>
      </c>
      <c r="C265" s="57" t="s">
        <v>216</v>
      </c>
      <c r="D265" s="5"/>
      <c r="E265" s="29">
        <f>E266+E269</f>
        <v>1016059.83</v>
      </c>
      <c r="F265" s="21"/>
      <c r="G265" s="21"/>
    </row>
    <row r="266" spans="1:7" ht="12">
      <c r="A266" s="54" t="s">
        <v>94</v>
      </c>
      <c r="B266" s="57" t="s">
        <v>39</v>
      </c>
      <c r="C266" s="57" t="s">
        <v>217</v>
      </c>
      <c r="D266" s="5"/>
      <c r="E266" s="29">
        <f>E267</f>
        <v>566059.83</v>
      </c>
      <c r="F266" s="21"/>
      <c r="G266" s="21"/>
    </row>
    <row r="267" spans="1:7" ht="24">
      <c r="A267" s="47" t="s">
        <v>65</v>
      </c>
      <c r="B267" s="5" t="s">
        <v>39</v>
      </c>
      <c r="C267" s="5" t="s">
        <v>217</v>
      </c>
      <c r="D267" s="5" t="s">
        <v>57</v>
      </c>
      <c r="E267" s="31">
        <f>E268</f>
        <v>566059.83</v>
      </c>
      <c r="F267" s="21"/>
      <c r="G267" s="21"/>
    </row>
    <row r="268" spans="1:7" ht="24">
      <c r="A268" s="47" t="s">
        <v>66</v>
      </c>
      <c r="B268" s="5" t="s">
        <v>39</v>
      </c>
      <c r="C268" s="5" t="s">
        <v>217</v>
      </c>
      <c r="D268" s="5" t="s">
        <v>58</v>
      </c>
      <c r="E268" s="32">
        <v>566059.83</v>
      </c>
      <c r="F268" s="21"/>
      <c r="G268" s="21"/>
    </row>
    <row r="269" spans="1:7" ht="12">
      <c r="A269" s="54" t="s">
        <v>95</v>
      </c>
      <c r="B269" s="57" t="s">
        <v>39</v>
      </c>
      <c r="C269" s="57" t="s">
        <v>269</v>
      </c>
      <c r="D269" s="5"/>
      <c r="E269" s="29">
        <f>E270</f>
        <v>450000</v>
      </c>
      <c r="F269" s="21"/>
      <c r="G269" s="21"/>
    </row>
    <row r="270" spans="1:7" ht="24">
      <c r="A270" s="47" t="s">
        <v>65</v>
      </c>
      <c r="B270" s="5" t="s">
        <v>39</v>
      </c>
      <c r="C270" s="5" t="s">
        <v>269</v>
      </c>
      <c r="D270" s="5" t="s">
        <v>57</v>
      </c>
      <c r="E270" s="31">
        <f>E271</f>
        <v>450000</v>
      </c>
      <c r="F270" s="21"/>
      <c r="G270" s="21"/>
    </row>
    <row r="271" spans="1:7" ht="24">
      <c r="A271" s="47" t="s">
        <v>66</v>
      </c>
      <c r="B271" s="5" t="s">
        <v>39</v>
      </c>
      <c r="C271" s="5" t="s">
        <v>269</v>
      </c>
      <c r="D271" s="5" t="s">
        <v>58</v>
      </c>
      <c r="E271" s="32">
        <v>450000</v>
      </c>
      <c r="F271" s="21"/>
      <c r="G271" s="21"/>
    </row>
    <row r="272" spans="1:7" ht="36">
      <c r="A272" s="33" t="s">
        <v>218</v>
      </c>
      <c r="B272" s="57" t="s">
        <v>39</v>
      </c>
      <c r="C272" s="57" t="s">
        <v>220</v>
      </c>
      <c r="D272" s="5"/>
      <c r="E272" s="29">
        <f>E274</f>
        <v>6260886.91</v>
      </c>
      <c r="F272" s="21"/>
      <c r="G272" s="21"/>
    </row>
    <row r="273" spans="1:7" ht="24">
      <c r="A273" s="54" t="s">
        <v>221</v>
      </c>
      <c r="B273" s="57" t="s">
        <v>39</v>
      </c>
      <c r="C273" s="57" t="s">
        <v>219</v>
      </c>
      <c r="D273" s="5"/>
      <c r="E273" s="29"/>
      <c r="F273" s="21"/>
      <c r="G273" s="21"/>
    </row>
    <row r="274" spans="1:7" ht="12">
      <c r="A274" s="54" t="s">
        <v>82</v>
      </c>
      <c r="B274" s="57" t="s">
        <v>39</v>
      </c>
      <c r="C274" s="57" t="s">
        <v>222</v>
      </c>
      <c r="D274" s="57"/>
      <c r="E274" s="29">
        <f>E275+E277+E279</f>
        <v>6260886.91</v>
      </c>
      <c r="F274" s="21"/>
      <c r="G274" s="21"/>
    </row>
    <row r="275" spans="1:7" ht="48">
      <c r="A275" s="6" t="s">
        <v>83</v>
      </c>
      <c r="B275" s="5" t="s">
        <v>39</v>
      </c>
      <c r="C275" s="5" t="s">
        <v>222</v>
      </c>
      <c r="D275" s="5" t="s">
        <v>54</v>
      </c>
      <c r="E275" s="31">
        <f>E276</f>
        <v>4860823.74</v>
      </c>
      <c r="F275" s="21"/>
      <c r="G275" s="21"/>
    </row>
    <row r="276" spans="1:7" ht="12">
      <c r="A276" s="6" t="s">
        <v>84</v>
      </c>
      <c r="B276" s="5" t="s">
        <v>39</v>
      </c>
      <c r="C276" s="5" t="s">
        <v>222</v>
      </c>
      <c r="D276" s="5" t="s">
        <v>85</v>
      </c>
      <c r="E276" s="32">
        <f>3729790.87+1131032.87</f>
        <v>4860823.74</v>
      </c>
      <c r="F276" s="21"/>
      <c r="G276" s="21"/>
    </row>
    <row r="277" spans="1:7" ht="24">
      <c r="A277" s="47" t="s">
        <v>65</v>
      </c>
      <c r="B277" s="5" t="s">
        <v>39</v>
      </c>
      <c r="C277" s="5" t="s">
        <v>222</v>
      </c>
      <c r="D277" s="5" t="s">
        <v>57</v>
      </c>
      <c r="E277" s="31">
        <f>E278</f>
        <v>1389544.74</v>
      </c>
      <c r="F277" s="21"/>
      <c r="G277" s="21"/>
    </row>
    <row r="278" spans="1:7" ht="24">
      <c r="A278" s="47" t="s">
        <v>66</v>
      </c>
      <c r="B278" s="5" t="s">
        <v>39</v>
      </c>
      <c r="C278" s="5" t="s">
        <v>222</v>
      </c>
      <c r="D278" s="5" t="s">
        <v>58</v>
      </c>
      <c r="E278" s="32">
        <v>1389544.74</v>
      </c>
      <c r="F278" s="21"/>
      <c r="G278" s="21"/>
    </row>
    <row r="279" spans="1:7" ht="12">
      <c r="A279" s="49" t="s">
        <v>47</v>
      </c>
      <c r="B279" s="5" t="s">
        <v>39</v>
      </c>
      <c r="C279" s="5" t="s">
        <v>222</v>
      </c>
      <c r="D279" s="4" t="s">
        <v>59</v>
      </c>
      <c r="E279" s="31">
        <f>E280</f>
        <v>10518.43</v>
      </c>
      <c r="F279" s="21"/>
      <c r="G279" s="21"/>
    </row>
    <row r="280" spans="1:7" ht="12">
      <c r="A280" s="49" t="s">
        <v>67</v>
      </c>
      <c r="B280" s="5" t="s">
        <v>39</v>
      </c>
      <c r="C280" s="5" t="s">
        <v>222</v>
      </c>
      <c r="D280" s="4" t="s">
        <v>60</v>
      </c>
      <c r="E280" s="32">
        <v>10518.43</v>
      </c>
      <c r="F280" s="21"/>
      <c r="G280" s="21"/>
    </row>
    <row r="281" spans="1:7" ht="12">
      <c r="A281" s="1" t="s">
        <v>40</v>
      </c>
      <c r="B281" s="3" t="s">
        <v>41</v>
      </c>
      <c r="C281" s="10"/>
      <c r="D281" s="10"/>
      <c r="E281" s="28">
        <f>E282</f>
        <v>10676000</v>
      </c>
      <c r="F281" s="21"/>
      <c r="G281" s="21"/>
    </row>
    <row r="282" spans="1:7" ht="12">
      <c r="A282" s="42" t="s">
        <v>42</v>
      </c>
      <c r="B282" s="9" t="s">
        <v>43</v>
      </c>
      <c r="C282" s="9"/>
      <c r="D282" s="9"/>
      <c r="E282" s="35">
        <f>E283+E305+E310</f>
        <v>10676000</v>
      </c>
      <c r="F282" s="21"/>
      <c r="G282" s="21"/>
    </row>
    <row r="283" spans="1:7" ht="24">
      <c r="A283" s="33" t="s">
        <v>76</v>
      </c>
      <c r="B283" s="57" t="s">
        <v>43</v>
      </c>
      <c r="C283" s="57" t="s">
        <v>224</v>
      </c>
      <c r="D283" s="5"/>
      <c r="E283" s="29">
        <f>E284+E292</f>
        <v>10491000</v>
      </c>
      <c r="F283" s="21"/>
      <c r="G283" s="21"/>
    </row>
    <row r="284" spans="1:7" ht="24">
      <c r="A284" s="33" t="s">
        <v>223</v>
      </c>
      <c r="B284" s="57" t="s">
        <v>43</v>
      </c>
      <c r="C284" s="57" t="s">
        <v>225</v>
      </c>
      <c r="D284" s="5"/>
      <c r="E284" s="29">
        <f>+E285</f>
        <v>136000</v>
      </c>
      <c r="F284" s="21"/>
      <c r="G284" s="21"/>
    </row>
    <row r="285" spans="1:7" ht="24">
      <c r="A285" s="16" t="s">
        <v>233</v>
      </c>
      <c r="B285" s="57" t="s">
        <v>43</v>
      </c>
      <c r="C285" s="57" t="s">
        <v>226</v>
      </c>
      <c r="D285" s="5"/>
      <c r="E285" s="29">
        <f>E286+E289</f>
        <v>136000</v>
      </c>
      <c r="F285" s="21"/>
      <c r="G285" s="21"/>
    </row>
    <row r="286" spans="1:7" ht="24">
      <c r="A286" s="16" t="s">
        <v>227</v>
      </c>
      <c r="B286" s="57" t="s">
        <v>43</v>
      </c>
      <c r="C286" s="57" t="s">
        <v>228</v>
      </c>
      <c r="D286" s="5"/>
      <c r="E286" s="29">
        <f>E287</f>
        <v>36000</v>
      </c>
      <c r="F286" s="21"/>
      <c r="G286" s="21"/>
    </row>
    <row r="287" spans="1:7" ht="24">
      <c r="A287" s="47" t="s">
        <v>65</v>
      </c>
      <c r="B287" s="5" t="s">
        <v>43</v>
      </c>
      <c r="C287" s="5" t="s">
        <v>228</v>
      </c>
      <c r="D287" s="5" t="s">
        <v>57</v>
      </c>
      <c r="E287" s="31">
        <f>E288</f>
        <v>36000</v>
      </c>
      <c r="F287" s="21"/>
      <c r="G287" s="21"/>
    </row>
    <row r="288" spans="1:7" ht="24">
      <c r="A288" s="47" t="s">
        <v>66</v>
      </c>
      <c r="B288" s="5" t="s">
        <v>43</v>
      </c>
      <c r="C288" s="5" t="s">
        <v>228</v>
      </c>
      <c r="D288" s="5" t="s">
        <v>58</v>
      </c>
      <c r="E288" s="32">
        <f>200000-84000-80000</f>
        <v>36000</v>
      </c>
      <c r="F288" s="21"/>
      <c r="G288" s="21"/>
    </row>
    <row r="289" spans="1:7" ht="24">
      <c r="A289" s="16" t="s">
        <v>235</v>
      </c>
      <c r="B289" s="57" t="s">
        <v>43</v>
      </c>
      <c r="C289" s="57" t="s">
        <v>234</v>
      </c>
      <c r="D289" s="57"/>
      <c r="E289" s="29">
        <f>E290</f>
        <v>100000</v>
      </c>
      <c r="F289" s="21"/>
      <c r="G289" s="21"/>
    </row>
    <row r="290" spans="1:7" ht="24">
      <c r="A290" s="47" t="s">
        <v>65</v>
      </c>
      <c r="B290" s="5" t="s">
        <v>43</v>
      </c>
      <c r="C290" s="5" t="s">
        <v>234</v>
      </c>
      <c r="D290" s="5" t="s">
        <v>57</v>
      </c>
      <c r="E290" s="31">
        <f>E291</f>
        <v>100000</v>
      </c>
      <c r="F290" s="21"/>
      <c r="G290" s="21"/>
    </row>
    <row r="291" spans="1:7" ht="24">
      <c r="A291" s="47" t="s">
        <v>66</v>
      </c>
      <c r="B291" s="5" t="s">
        <v>43</v>
      </c>
      <c r="C291" s="5" t="s">
        <v>234</v>
      </c>
      <c r="D291" s="5" t="s">
        <v>58</v>
      </c>
      <c r="E291" s="32">
        <v>100000</v>
      </c>
      <c r="F291" s="21"/>
      <c r="G291" s="21"/>
    </row>
    <row r="292" spans="1:7" ht="24">
      <c r="A292" s="33" t="s">
        <v>229</v>
      </c>
      <c r="B292" s="57" t="s">
        <v>43</v>
      </c>
      <c r="C292" s="57" t="s">
        <v>230</v>
      </c>
      <c r="D292" s="5"/>
      <c r="E292" s="29">
        <f>E293</f>
        <v>10355000</v>
      </c>
      <c r="F292" s="21"/>
      <c r="G292" s="21"/>
    </row>
    <row r="293" spans="1:7" ht="24">
      <c r="A293" s="55" t="s">
        <v>231</v>
      </c>
      <c r="B293" s="57" t="s">
        <v>43</v>
      </c>
      <c r="C293" s="57" t="s">
        <v>279</v>
      </c>
      <c r="D293" s="5"/>
      <c r="E293" s="29">
        <f>E294+E299+E302</f>
        <v>10355000</v>
      </c>
      <c r="F293" s="21"/>
      <c r="G293" s="21"/>
    </row>
    <row r="294" spans="1:7" ht="12">
      <c r="A294" s="16" t="s">
        <v>232</v>
      </c>
      <c r="B294" s="57" t="s">
        <v>43</v>
      </c>
      <c r="C294" s="57" t="s">
        <v>280</v>
      </c>
      <c r="D294" s="5"/>
      <c r="E294" s="29">
        <f>E295+E297</f>
        <v>355000</v>
      </c>
      <c r="F294" s="21"/>
      <c r="G294" s="21"/>
    </row>
    <row r="295" spans="1:7" ht="24">
      <c r="A295" s="47" t="s">
        <v>65</v>
      </c>
      <c r="B295" s="5" t="s">
        <v>43</v>
      </c>
      <c r="C295" s="5" t="s">
        <v>280</v>
      </c>
      <c r="D295" s="5" t="s">
        <v>57</v>
      </c>
      <c r="E295" s="31">
        <f>E296</f>
        <v>205000</v>
      </c>
      <c r="F295" s="21"/>
      <c r="G295" s="21"/>
    </row>
    <row r="296" spans="1:7" ht="24">
      <c r="A296" s="47" t="s">
        <v>66</v>
      </c>
      <c r="B296" s="5" t="s">
        <v>43</v>
      </c>
      <c r="C296" s="5" t="s">
        <v>280</v>
      </c>
      <c r="D296" s="5" t="s">
        <v>58</v>
      </c>
      <c r="E296" s="32">
        <v>205000</v>
      </c>
      <c r="F296" s="21"/>
      <c r="G296" s="21"/>
    </row>
    <row r="297" spans="1:7" ht="12">
      <c r="A297" s="52" t="s">
        <v>103</v>
      </c>
      <c r="B297" s="5" t="s">
        <v>43</v>
      </c>
      <c r="C297" s="5" t="s">
        <v>280</v>
      </c>
      <c r="D297" s="5" t="s">
        <v>102</v>
      </c>
      <c r="E297" s="31">
        <f>E298</f>
        <v>150000</v>
      </c>
      <c r="F297" s="21"/>
      <c r="G297" s="21"/>
    </row>
    <row r="298" spans="1:7" ht="12">
      <c r="A298" s="52" t="s">
        <v>104</v>
      </c>
      <c r="B298" s="5" t="s">
        <v>43</v>
      </c>
      <c r="C298" s="5" t="s">
        <v>280</v>
      </c>
      <c r="D298" s="5" t="s">
        <v>101</v>
      </c>
      <c r="E298" s="32">
        <v>150000</v>
      </c>
      <c r="F298" s="21"/>
      <c r="G298" s="21"/>
    </row>
    <row r="299" spans="1:7" ht="12">
      <c r="A299" s="55" t="s">
        <v>245</v>
      </c>
      <c r="B299" s="57" t="s">
        <v>43</v>
      </c>
      <c r="C299" s="57" t="s">
        <v>281</v>
      </c>
      <c r="D299" s="57"/>
      <c r="E299" s="29">
        <f>E300</f>
        <v>10000000</v>
      </c>
      <c r="F299" s="21"/>
      <c r="G299" s="21"/>
    </row>
    <row r="300" spans="1:7" ht="24">
      <c r="A300" s="47" t="s">
        <v>65</v>
      </c>
      <c r="B300" s="5" t="s">
        <v>43</v>
      </c>
      <c r="C300" s="5" t="s">
        <v>281</v>
      </c>
      <c r="D300" s="5" t="s">
        <v>57</v>
      </c>
      <c r="E300" s="31">
        <f>E301</f>
        <v>10000000</v>
      </c>
      <c r="F300" s="21"/>
      <c r="G300" s="21"/>
    </row>
    <row r="301" spans="1:7" ht="24">
      <c r="A301" s="47" t="s">
        <v>66</v>
      </c>
      <c r="B301" s="5" t="s">
        <v>43</v>
      </c>
      <c r="C301" s="5" t="s">
        <v>281</v>
      </c>
      <c r="D301" s="5" t="s">
        <v>58</v>
      </c>
      <c r="E301" s="32">
        <v>10000000</v>
      </c>
      <c r="F301" s="21"/>
      <c r="G301" s="21"/>
    </row>
    <row r="302" spans="1:7" ht="24" hidden="1">
      <c r="A302" s="16" t="s">
        <v>299</v>
      </c>
      <c r="B302" s="57" t="s">
        <v>43</v>
      </c>
      <c r="C302" s="57" t="s">
        <v>298</v>
      </c>
      <c r="D302" s="57"/>
      <c r="E302" s="29">
        <f>E303</f>
        <v>0</v>
      </c>
      <c r="F302" s="21"/>
      <c r="G302" s="21"/>
    </row>
    <row r="303" spans="1:7" ht="12" hidden="1">
      <c r="A303" s="52" t="s">
        <v>103</v>
      </c>
      <c r="B303" s="5" t="s">
        <v>43</v>
      </c>
      <c r="C303" s="5" t="s">
        <v>298</v>
      </c>
      <c r="D303" s="5" t="s">
        <v>102</v>
      </c>
      <c r="E303" s="31">
        <f>E304</f>
        <v>0</v>
      </c>
      <c r="F303" s="21"/>
      <c r="G303" s="21"/>
    </row>
    <row r="304" spans="1:7" ht="12" hidden="1">
      <c r="A304" s="52" t="s">
        <v>104</v>
      </c>
      <c r="B304" s="5" t="s">
        <v>43</v>
      </c>
      <c r="C304" s="5" t="s">
        <v>298</v>
      </c>
      <c r="D304" s="5" t="s">
        <v>101</v>
      </c>
      <c r="E304" s="32">
        <v>0</v>
      </c>
      <c r="F304" s="21"/>
      <c r="G304" s="21"/>
    </row>
    <row r="305" spans="1:7" ht="48">
      <c r="A305" s="33" t="s">
        <v>182</v>
      </c>
      <c r="B305" s="57" t="s">
        <v>43</v>
      </c>
      <c r="C305" s="57" t="s">
        <v>183</v>
      </c>
      <c r="D305" s="5"/>
      <c r="E305" s="29">
        <f>E306</f>
        <v>110000</v>
      </c>
      <c r="F305" s="21"/>
      <c r="G305" s="21"/>
    </row>
    <row r="306" spans="1:7" ht="24">
      <c r="A306" s="55" t="s">
        <v>184</v>
      </c>
      <c r="B306" s="57" t="s">
        <v>43</v>
      </c>
      <c r="C306" s="57" t="s">
        <v>185</v>
      </c>
      <c r="D306" s="5"/>
      <c r="E306" s="29">
        <f>E307</f>
        <v>110000</v>
      </c>
      <c r="F306" s="21"/>
      <c r="G306" s="21"/>
    </row>
    <row r="307" spans="1:7" ht="24">
      <c r="A307" s="55" t="s">
        <v>188</v>
      </c>
      <c r="B307" s="57" t="s">
        <v>43</v>
      </c>
      <c r="C307" s="57" t="s">
        <v>328</v>
      </c>
      <c r="D307" s="57"/>
      <c r="E307" s="29">
        <f>E308</f>
        <v>110000</v>
      </c>
      <c r="F307" s="21"/>
      <c r="G307" s="21"/>
    </row>
    <row r="308" spans="1:7" ht="12">
      <c r="A308" s="52" t="s">
        <v>103</v>
      </c>
      <c r="B308" s="5" t="s">
        <v>43</v>
      </c>
      <c r="C308" s="5" t="s">
        <v>328</v>
      </c>
      <c r="D308" s="5" t="s">
        <v>102</v>
      </c>
      <c r="E308" s="31">
        <f>E309</f>
        <v>110000</v>
      </c>
      <c r="F308" s="21"/>
      <c r="G308" s="21"/>
    </row>
    <row r="309" spans="1:7" ht="12">
      <c r="A309" s="52" t="s">
        <v>104</v>
      </c>
      <c r="B309" s="5" t="s">
        <v>43</v>
      </c>
      <c r="C309" s="5" t="s">
        <v>328</v>
      </c>
      <c r="D309" s="5" t="s">
        <v>101</v>
      </c>
      <c r="E309" s="32">
        <v>110000</v>
      </c>
      <c r="F309" s="21"/>
      <c r="G309" s="21"/>
    </row>
    <row r="310" spans="1:7" ht="12">
      <c r="A310" s="8" t="s">
        <v>123</v>
      </c>
      <c r="B310" s="15" t="s">
        <v>43</v>
      </c>
      <c r="C310" s="15" t="s">
        <v>236</v>
      </c>
      <c r="D310" s="59"/>
      <c r="E310" s="35">
        <f>E311</f>
        <v>75000</v>
      </c>
      <c r="F310" s="21"/>
      <c r="G310" s="21"/>
    </row>
    <row r="311" spans="1:7" ht="72">
      <c r="A311" s="33" t="s">
        <v>49</v>
      </c>
      <c r="B311" s="57" t="s">
        <v>43</v>
      </c>
      <c r="C311" s="57" t="s">
        <v>236</v>
      </c>
      <c r="D311" s="5"/>
      <c r="E311" s="31">
        <f>E312</f>
        <v>75000</v>
      </c>
      <c r="F311" s="21"/>
      <c r="G311" s="21"/>
    </row>
    <row r="312" spans="1:7" ht="84">
      <c r="A312" s="65" t="s">
        <v>237</v>
      </c>
      <c r="B312" s="57" t="s">
        <v>43</v>
      </c>
      <c r="C312" s="57" t="s">
        <v>272</v>
      </c>
      <c r="D312" s="5"/>
      <c r="E312" s="31">
        <f>E313</f>
        <v>75000</v>
      </c>
      <c r="F312" s="21"/>
      <c r="G312" s="21"/>
    </row>
    <row r="313" spans="1:7" ht="12">
      <c r="A313" s="47" t="s">
        <v>47</v>
      </c>
      <c r="B313" s="5" t="s">
        <v>43</v>
      </c>
      <c r="C313" s="5" t="s">
        <v>272</v>
      </c>
      <c r="D313" s="5" t="s">
        <v>132</v>
      </c>
      <c r="E313" s="31">
        <f>E314</f>
        <v>75000</v>
      </c>
      <c r="F313" s="21"/>
      <c r="G313" s="21"/>
    </row>
    <row r="314" spans="1:7" ht="12">
      <c r="A314" s="47" t="s">
        <v>134</v>
      </c>
      <c r="B314" s="5" t="s">
        <v>43</v>
      </c>
      <c r="C314" s="5" t="s">
        <v>272</v>
      </c>
      <c r="D314" s="5" t="s">
        <v>133</v>
      </c>
      <c r="E314" s="32">
        <v>75000</v>
      </c>
      <c r="F314" s="21"/>
      <c r="G314" s="21"/>
    </row>
    <row r="315" spans="1:7" ht="12">
      <c r="A315" s="1" t="s">
        <v>44</v>
      </c>
      <c r="B315" s="3" t="s">
        <v>45</v>
      </c>
      <c r="C315" s="10"/>
      <c r="D315" s="10"/>
      <c r="E315" s="28">
        <f>E316</f>
        <v>2992779.84</v>
      </c>
      <c r="F315" s="21"/>
      <c r="G315" s="21"/>
    </row>
    <row r="316" spans="1:7" ht="12">
      <c r="A316" s="41" t="s">
        <v>99</v>
      </c>
      <c r="B316" s="15" t="s">
        <v>46</v>
      </c>
      <c r="C316" s="9"/>
      <c r="D316" s="9"/>
      <c r="E316" s="35">
        <f>E317</f>
        <v>2992779.84</v>
      </c>
      <c r="F316" s="21"/>
      <c r="G316" s="21"/>
    </row>
    <row r="317" spans="1:7" ht="36">
      <c r="A317" s="33" t="s">
        <v>77</v>
      </c>
      <c r="B317" s="57" t="s">
        <v>46</v>
      </c>
      <c r="C317" s="57" t="s">
        <v>238</v>
      </c>
      <c r="D317" s="5"/>
      <c r="E317" s="29">
        <f>E318</f>
        <v>2992779.84</v>
      </c>
      <c r="F317" s="21"/>
      <c r="G317" s="21"/>
    </row>
    <row r="318" spans="1:7" ht="24">
      <c r="A318" s="66" t="s">
        <v>239</v>
      </c>
      <c r="B318" s="57" t="s">
        <v>46</v>
      </c>
      <c r="C318" s="57" t="s">
        <v>240</v>
      </c>
      <c r="D318" s="5"/>
      <c r="E318" s="29">
        <f>+E326+E319</f>
        <v>2992779.84</v>
      </c>
      <c r="F318" s="21"/>
      <c r="G318" s="21"/>
    </row>
    <row r="319" spans="1:7" ht="12">
      <c r="A319" s="54" t="s">
        <v>82</v>
      </c>
      <c r="B319" s="57" t="s">
        <v>46</v>
      </c>
      <c r="C319" s="57" t="s">
        <v>243</v>
      </c>
      <c r="D319" s="57"/>
      <c r="E319" s="29">
        <f>E320+E322+E324</f>
        <v>2316792.3</v>
      </c>
      <c r="F319" s="21"/>
      <c r="G319" s="21"/>
    </row>
    <row r="320" spans="1:7" ht="48">
      <c r="A320" s="6" t="s">
        <v>83</v>
      </c>
      <c r="B320" s="5" t="s">
        <v>46</v>
      </c>
      <c r="C320" s="5" t="s">
        <v>243</v>
      </c>
      <c r="D320" s="5" t="s">
        <v>54</v>
      </c>
      <c r="E320" s="31">
        <f>E321</f>
        <v>2232987.84</v>
      </c>
      <c r="F320" s="21"/>
      <c r="G320" s="21"/>
    </row>
    <row r="321" spans="1:7" ht="12">
      <c r="A321" s="6" t="s">
        <v>84</v>
      </c>
      <c r="B321" s="5" t="s">
        <v>46</v>
      </c>
      <c r="C321" s="5" t="s">
        <v>243</v>
      </c>
      <c r="D321" s="5" t="s">
        <v>85</v>
      </c>
      <c r="E321" s="32">
        <f>1805159.16+545158.07-90115.2-27214.19</f>
        <v>2232987.84</v>
      </c>
      <c r="F321" s="21"/>
      <c r="G321" s="21"/>
    </row>
    <row r="322" spans="1:5" ht="24">
      <c r="A322" s="47" t="s">
        <v>65</v>
      </c>
      <c r="B322" s="5" t="s">
        <v>46</v>
      </c>
      <c r="C322" s="5" t="s">
        <v>243</v>
      </c>
      <c r="D322" s="5" t="s">
        <v>57</v>
      </c>
      <c r="E322" s="67">
        <f>E323</f>
        <v>80893.14</v>
      </c>
    </row>
    <row r="323" spans="1:5" ht="24">
      <c r="A323" s="47" t="s">
        <v>66</v>
      </c>
      <c r="B323" s="5" t="s">
        <v>46</v>
      </c>
      <c r="C323" s="5" t="s">
        <v>243</v>
      </c>
      <c r="D323" s="5" t="s">
        <v>58</v>
      </c>
      <c r="E323" s="32">
        <v>80893.14</v>
      </c>
    </row>
    <row r="324" spans="1:5" ht="12">
      <c r="A324" s="47" t="s">
        <v>47</v>
      </c>
      <c r="B324" s="5" t="s">
        <v>46</v>
      </c>
      <c r="C324" s="5" t="s">
        <v>243</v>
      </c>
      <c r="D324" s="5">
        <v>800</v>
      </c>
      <c r="E324" s="67">
        <f>E325</f>
        <v>2911.32</v>
      </c>
    </row>
    <row r="325" spans="1:5" ht="12">
      <c r="A325" s="47" t="s">
        <v>67</v>
      </c>
      <c r="B325" s="5" t="s">
        <v>46</v>
      </c>
      <c r="C325" s="5" t="s">
        <v>243</v>
      </c>
      <c r="D325" s="5" t="s">
        <v>60</v>
      </c>
      <c r="E325" s="32">
        <v>2911.32</v>
      </c>
    </row>
    <row r="326" spans="1:7" ht="24">
      <c r="A326" s="54" t="s">
        <v>285</v>
      </c>
      <c r="B326" s="57" t="s">
        <v>46</v>
      </c>
      <c r="C326" s="57" t="s">
        <v>242</v>
      </c>
      <c r="D326" s="5"/>
      <c r="E326" s="29">
        <f>E327</f>
        <v>675987.54</v>
      </c>
      <c r="F326" s="21"/>
      <c r="G326" s="21"/>
    </row>
    <row r="327" spans="1:7" ht="24">
      <c r="A327" s="47" t="s">
        <v>65</v>
      </c>
      <c r="B327" s="5" t="s">
        <v>46</v>
      </c>
      <c r="C327" s="5" t="s">
        <v>242</v>
      </c>
      <c r="D327" s="5" t="s">
        <v>57</v>
      </c>
      <c r="E327" s="31">
        <f>E328</f>
        <v>675987.54</v>
      </c>
      <c r="F327" s="21"/>
      <c r="G327" s="21"/>
    </row>
    <row r="328" spans="1:7" ht="24">
      <c r="A328" s="47" t="s">
        <v>66</v>
      </c>
      <c r="B328" s="5" t="s">
        <v>46</v>
      </c>
      <c r="C328" s="5" t="s">
        <v>242</v>
      </c>
      <c r="D328" s="5" t="s">
        <v>58</v>
      </c>
      <c r="E328" s="32">
        <v>675987.54</v>
      </c>
      <c r="F328" s="21"/>
      <c r="G328" s="21"/>
    </row>
    <row r="368" spans="6:7" ht="12">
      <c r="F368" s="21"/>
      <c r="G368" s="21"/>
    </row>
    <row r="373" spans="6:7" ht="12">
      <c r="F373" s="21"/>
      <c r="G373" s="21"/>
    </row>
    <row r="374" spans="6:7" ht="12">
      <c r="F374" s="21"/>
      <c r="G374" s="21"/>
    </row>
    <row r="375" spans="6:7" ht="12">
      <c r="F375" s="21"/>
      <c r="G375" s="21"/>
    </row>
    <row r="377" spans="6:7" ht="12">
      <c r="F377" s="21"/>
      <c r="G377" s="21"/>
    </row>
    <row r="378" spans="6:7" ht="12">
      <c r="F378" s="21"/>
      <c r="G378" s="21"/>
    </row>
    <row r="380" spans="6:7" ht="12">
      <c r="F380" s="21"/>
      <c r="G380" s="21"/>
    </row>
    <row r="381" spans="6:7" ht="12">
      <c r="F381" s="21"/>
      <c r="G381" s="21"/>
    </row>
    <row r="382" spans="6:7" ht="12">
      <c r="F382" s="21"/>
      <c r="G382" s="21"/>
    </row>
    <row r="388" spans="6:7" ht="12">
      <c r="F388" s="21"/>
      <c r="G388" s="21"/>
    </row>
    <row r="389" spans="6:7" ht="12">
      <c r="F389" s="21"/>
      <c r="G389" s="21"/>
    </row>
    <row r="391" spans="6:7" ht="12">
      <c r="F391" s="21"/>
      <c r="G391" s="21"/>
    </row>
    <row r="392" spans="6:7" ht="12">
      <c r="F392" s="21"/>
      <c r="G392" s="21"/>
    </row>
    <row r="395" spans="6:7" ht="12">
      <c r="F395" s="21"/>
      <c r="G395" s="21"/>
    </row>
    <row r="401" spans="6:7" ht="12">
      <c r="F401" s="21"/>
      <c r="G401" s="21"/>
    </row>
    <row r="402" spans="6:7" ht="12">
      <c r="F402" s="21"/>
      <c r="G402" s="21"/>
    </row>
    <row r="403" spans="6:7" ht="12">
      <c r="F403" s="21"/>
      <c r="G403" s="21"/>
    </row>
    <row r="404" spans="6:7" ht="12">
      <c r="F404" s="21"/>
      <c r="G404" s="21"/>
    </row>
    <row r="405" spans="6:7" ht="12">
      <c r="F405" s="21"/>
      <c r="G405" s="21"/>
    </row>
    <row r="406" spans="6:7" ht="12">
      <c r="F406" s="21"/>
      <c r="G406" s="21"/>
    </row>
    <row r="407" spans="6:7" ht="12">
      <c r="F407" s="21"/>
      <c r="G407" s="21"/>
    </row>
    <row r="408" spans="6:7" ht="12">
      <c r="F408" s="21"/>
      <c r="G408" s="21"/>
    </row>
    <row r="409" spans="6:7" ht="12">
      <c r="F409" s="21"/>
      <c r="G409" s="21"/>
    </row>
    <row r="410" spans="6:7" ht="12">
      <c r="F410" s="21"/>
      <c r="G410" s="21"/>
    </row>
    <row r="411" spans="6:7" ht="12">
      <c r="F411" s="21"/>
      <c r="G411" s="21"/>
    </row>
    <row r="412" spans="6:7" ht="12">
      <c r="F412" s="21"/>
      <c r="G412" s="21"/>
    </row>
    <row r="413" spans="6:7" ht="12">
      <c r="F413" s="21"/>
      <c r="G413" s="21"/>
    </row>
    <row r="427" spans="6:7" ht="12">
      <c r="F427" s="21"/>
      <c r="G427" s="21"/>
    </row>
    <row r="429" spans="6:7" ht="12">
      <c r="F429" s="21"/>
      <c r="G429" s="21"/>
    </row>
    <row r="430" spans="6:7" ht="12">
      <c r="F430" s="21"/>
      <c r="G430" s="21"/>
    </row>
    <row r="431" spans="6:7" ht="12">
      <c r="F431" s="21"/>
      <c r="G431" s="21"/>
    </row>
    <row r="432" spans="6:7" ht="12">
      <c r="F432" s="21"/>
      <c r="G432" s="21"/>
    </row>
    <row r="433" spans="6:7" ht="12">
      <c r="F433" s="21"/>
      <c r="G433" s="21"/>
    </row>
    <row r="434" spans="6:7" ht="12">
      <c r="F434" s="21"/>
      <c r="G434" s="21"/>
    </row>
    <row r="435" spans="6:7" ht="12">
      <c r="F435" s="21"/>
      <c r="G435" s="21"/>
    </row>
    <row r="436" spans="6:7" ht="12">
      <c r="F436" s="21"/>
      <c r="G436" s="21"/>
    </row>
    <row r="437" spans="6:7" ht="12">
      <c r="F437" s="21"/>
      <c r="G437" s="21"/>
    </row>
    <row r="438" spans="6:7" ht="12">
      <c r="F438" s="21"/>
      <c r="G438" s="21"/>
    </row>
    <row r="439" spans="6:7" ht="12">
      <c r="F439" s="21"/>
      <c r="G439" s="21"/>
    </row>
    <row r="440" spans="6:7" ht="12">
      <c r="F440" s="21"/>
      <c r="G440" s="21"/>
    </row>
    <row r="441" spans="6:7" ht="12">
      <c r="F441" s="21"/>
      <c r="G441" s="21"/>
    </row>
    <row r="442" spans="6:7" ht="12">
      <c r="F442" s="21"/>
      <c r="G442" s="21"/>
    </row>
    <row r="443" spans="6:7" ht="12">
      <c r="F443" s="21"/>
      <c r="G443" s="21"/>
    </row>
    <row r="444" spans="6:7" ht="12">
      <c r="F444" s="21"/>
      <c r="G444" s="21"/>
    </row>
    <row r="445" spans="6:7" ht="12">
      <c r="F445" s="21"/>
      <c r="G445" s="21"/>
    </row>
    <row r="446" spans="6:7" ht="12">
      <c r="F446" s="21"/>
      <c r="G446" s="21"/>
    </row>
    <row r="454" spans="6:7" s="36" customFormat="1" ht="12">
      <c r="F454" s="37"/>
      <c r="G454" s="37"/>
    </row>
    <row r="457" spans="6:7" s="36" customFormat="1" ht="12">
      <c r="F457" s="37"/>
      <c r="G457" s="37"/>
    </row>
    <row r="458" spans="6:7" ht="12">
      <c r="F458" s="21"/>
      <c r="G458" s="21"/>
    </row>
    <row r="476" spans="6:7" ht="12">
      <c r="F476" s="21"/>
      <c r="G476" s="21"/>
    </row>
    <row r="479" spans="6:7" ht="12">
      <c r="F479" s="21"/>
      <c r="G479" s="21"/>
    </row>
  </sheetData>
  <sheetProtection/>
  <mergeCells count="2">
    <mergeCell ref="B3:E3"/>
    <mergeCell ref="C8:F8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7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70.8515625" style="21" customWidth="1"/>
    <col min="2" max="2" width="16.140625" style="21" customWidth="1"/>
    <col min="3" max="3" width="14.421875" style="22" customWidth="1"/>
    <col min="4" max="4" width="15.57421875" style="21" customWidth="1"/>
    <col min="5" max="240" width="9.140625" style="21" customWidth="1"/>
    <col min="241" max="241" width="37.7109375" style="21" customWidth="1"/>
    <col min="242" max="242" width="7.57421875" style="21" customWidth="1"/>
    <col min="243" max="244" width="9.00390625" style="21" customWidth="1"/>
    <col min="245" max="245" width="6.421875" style="21" customWidth="1"/>
    <col min="246" max="246" width="9.28125" style="21" customWidth="1"/>
    <col min="247" max="247" width="11.00390625" style="21" customWidth="1"/>
    <col min="248" max="248" width="9.8515625" style="21" customWidth="1"/>
    <col min="249" max="251" width="0" style="21" hidden="1" customWidth="1"/>
    <col min="252" max="16384" width="9.140625" style="21" customWidth="1"/>
  </cols>
  <sheetData>
    <row r="1" spans="1:4" ht="15">
      <c r="A1" s="83"/>
      <c r="B1" s="84" t="s">
        <v>307</v>
      </c>
      <c r="C1" s="85"/>
      <c r="D1" s="83"/>
    </row>
    <row r="2" spans="1:4" ht="15">
      <c r="A2" s="83"/>
      <c r="B2" s="83" t="s">
        <v>128</v>
      </c>
      <c r="C2" s="85"/>
      <c r="D2" s="83"/>
    </row>
    <row r="3" spans="1:4" ht="45" customHeight="1">
      <c r="A3" s="83"/>
      <c r="B3" s="122" t="s">
        <v>312</v>
      </c>
      <c r="C3" s="122"/>
      <c r="D3" s="83"/>
    </row>
    <row r="4" spans="1:4" ht="15">
      <c r="A4" s="83"/>
      <c r="B4" s="84" t="s">
        <v>347</v>
      </c>
      <c r="C4" s="85"/>
      <c r="D4" s="83"/>
    </row>
    <row r="5" spans="1:4" ht="15">
      <c r="A5" s="83"/>
      <c r="B5" s="83"/>
      <c r="C5" s="85"/>
      <c r="D5" s="83"/>
    </row>
    <row r="6" spans="1:4" ht="15">
      <c r="A6" s="83"/>
      <c r="B6" s="83" t="s">
        <v>308</v>
      </c>
      <c r="C6" s="83"/>
      <c r="D6" s="83"/>
    </row>
    <row r="7" spans="1:4" ht="15">
      <c r="A7" s="83"/>
      <c r="B7" s="83" t="s">
        <v>309</v>
      </c>
      <c r="C7" s="83"/>
      <c r="D7" s="83"/>
    </row>
    <row r="8" spans="1:4" ht="15">
      <c r="A8" s="83" t="s">
        <v>315</v>
      </c>
      <c r="B8" s="83" t="s">
        <v>316</v>
      </c>
      <c r="C8" s="83"/>
      <c r="D8" s="83"/>
    </row>
    <row r="9" spans="1:4" ht="15">
      <c r="A9" s="83"/>
      <c r="B9" s="83" t="s">
        <v>314</v>
      </c>
      <c r="C9" s="83"/>
      <c r="D9" s="83"/>
    </row>
    <row r="10" spans="1:4" ht="15">
      <c r="A10" s="83"/>
      <c r="B10" s="83" t="s">
        <v>310</v>
      </c>
      <c r="C10" s="83"/>
      <c r="D10" s="83"/>
    </row>
    <row r="11" spans="1:4" ht="15">
      <c r="A11" s="83"/>
      <c r="B11" s="85"/>
      <c r="C11" s="85"/>
      <c r="D11" s="83"/>
    </row>
    <row r="12" spans="1:4" s="62" customFormat="1" ht="42.75" customHeight="1">
      <c r="A12" s="123" t="s">
        <v>247</v>
      </c>
      <c r="B12" s="123"/>
      <c r="C12" s="123"/>
      <c r="D12" s="123"/>
    </row>
    <row r="13" spans="1:4" ht="15">
      <c r="A13" s="86"/>
      <c r="B13" s="83"/>
      <c r="C13" s="85"/>
      <c r="D13" s="83"/>
    </row>
    <row r="14" spans="1:4" ht="15">
      <c r="A14" s="83"/>
      <c r="B14" s="87"/>
      <c r="C14" s="85"/>
      <c r="D14" s="83"/>
    </row>
    <row r="15" spans="1:4" ht="48" customHeight="1">
      <c r="A15" s="88" t="s">
        <v>0</v>
      </c>
      <c r="B15" s="89" t="s">
        <v>2</v>
      </c>
      <c r="C15" s="89" t="s">
        <v>3</v>
      </c>
      <c r="D15" s="89" t="s">
        <v>130</v>
      </c>
    </row>
    <row r="16" spans="1:4" ht="15">
      <c r="A16" s="88">
        <v>1</v>
      </c>
      <c r="B16" s="88">
        <v>4</v>
      </c>
      <c r="C16" s="88">
        <v>5</v>
      </c>
      <c r="D16" s="88">
        <v>6</v>
      </c>
    </row>
    <row r="17" spans="1:4" ht="14.25">
      <c r="A17" s="90" t="s">
        <v>4</v>
      </c>
      <c r="B17" s="91"/>
      <c r="C17" s="91"/>
      <c r="D17" s="92">
        <f>D19+D38+D49+D59+D89+D107+D119+D150+D155+D169+D182+D193+D212+D224+D229+D238+D246+D250+D254+D263+D271+D258</f>
        <v>93564737.98000002</v>
      </c>
    </row>
    <row r="18" spans="1:4" ht="14.25">
      <c r="A18" s="90"/>
      <c r="B18" s="91"/>
      <c r="C18" s="91"/>
      <c r="D18" s="92"/>
    </row>
    <row r="19" spans="1:4" ht="30">
      <c r="A19" s="93" t="s">
        <v>286</v>
      </c>
      <c r="B19" s="94" t="s">
        <v>224</v>
      </c>
      <c r="C19" s="95"/>
      <c r="D19" s="92">
        <f>D20+D28</f>
        <v>10491000</v>
      </c>
    </row>
    <row r="20" spans="1:4" ht="34.5" customHeight="1">
      <c r="A20" s="93" t="s">
        <v>223</v>
      </c>
      <c r="B20" s="94" t="s">
        <v>225</v>
      </c>
      <c r="C20" s="95"/>
      <c r="D20" s="92">
        <f>+D21</f>
        <v>136000</v>
      </c>
    </row>
    <row r="21" spans="1:4" ht="29.25">
      <c r="A21" s="96" t="s">
        <v>233</v>
      </c>
      <c r="B21" s="94" t="s">
        <v>226</v>
      </c>
      <c r="C21" s="95"/>
      <c r="D21" s="92">
        <f>D22+D25</f>
        <v>136000</v>
      </c>
    </row>
    <row r="22" spans="1:4" ht="29.25">
      <c r="A22" s="96" t="s">
        <v>227</v>
      </c>
      <c r="B22" s="94" t="s">
        <v>228</v>
      </c>
      <c r="C22" s="95"/>
      <c r="D22" s="92">
        <f>D23</f>
        <v>36000</v>
      </c>
    </row>
    <row r="23" spans="1:4" ht="15">
      <c r="A23" s="97" t="s">
        <v>65</v>
      </c>
      <c r="B23" s="95" t="s">
        <v>228</v>
      </c>
      <c r="C23" s="95" t="s">
        <v>57</v>
      </c>
      <c r="D23" s="98">
        <f>D24</f>
        <v>36000</v>
      </c>
    </row>
    <row r="24" spans="1:4" ht="30">
      <c r="A24" s="97" t="s">
        <v>66</v>
      </c>
      <c r="B24" s="95" t="s">
        <v>228</v>
      </c>
      <c r="C24" s="95" t="s">
        <v>58</v>
      </c>
      <c r="D24" s="99">
        <f>200000-84000-80000</f>
        <v>36000</v>
      </c>
    </row>
    <row r="25" spans="1:4" ht="14.25">
      <c r="A25" s="96" t="s">
        <v>235</v>
      </c>
      <c r="B25" s="94" t="s">
        <v>234</v>
      </c>
      <c r="C25" s="94"/>
      <c r="D25" s="92">
        <f>D26</f>
        <v>100000</v>
      </c>
    </row>
    <row r="26" spans="1:4" ht="15">
      <c r="A26" s="97" t="s">
        <v>65</v>
      </c>
      <c r="B26" s="95" t="s">
        <v>234</v>
      </c>
      <c r="C26" s="95" t="s">
        <v>57</v>
      </c>
      <c r="D26" s="98">
        <f>D27</f>
        <v>100000</v>
      </c>
    </row>
    <row r="27" spans="1:4" ht="30">
      <c r="A27" s="97" t="s">
        <v>66</v>
      </c>
      <c r="B27" s="95" t="s">
        <v>234</v>
      </c>
      <c r="C27" s="95" t="s">
        <v>58</v>
      </c>
      <c r="D27" s="99">
        <v>100000</v>
      </c>
    </row>
    <row r="28" spans="1:4" ht="30">
      <c r="A28" s="93" t="s">
        <v>229</v>
      </c>
      <c r="B28" s="95" t="s">
        <v>230</v>
      </c>
      <c r="C28" s="95"/>
      <c r="D28" s="92">
        <f>D29</f>
        <v>10355000</v>
      </c>
    </row>
    <row r="29" spans="1:4" ht="28.5">
      <c r="A29" s="100" t="s">
        <v>231</v>
      </c>
      <c r="B29" s="94" t="s">
        <v>279</v>
      </c>
      <c r="C29" s="95"/>
      <c r="D29" s="92">
        <f>D30+D35</f>
        <v>10355000</v>
      </c>
    </row>
    <row r="30" spans="1:4" ht="15">
      <c r="A30" s="96" t="s">
        <v>232</v>
      </c>
      <c r="B30" s="94" t="s">
        <v>280</v>
      </c>
      <c r="C30" s="95"/>
      <c r="D30" s="92">
        <f>D31+D33</f>
        <v>355000</v>
      </c>
    </row>
    <row r="31" spans="1:4" ht="15">
      <c r="A31" s="97" t="s">
        <v>65</v>
      </c>
      <c r="B31" s="95" t="s">
        <v>280</v>
      </c>
      <c r="C31" s="95" t="s">
        <v>57</v>
      </c>
      <c r="D31" s="98">
        <f>D32</f>
        <v>205000</v>
      </c>
    </row>
    <row r="32" spans="1:4" ht="30">
      <c r="A32" s="97" t="s">
        <v>66</v>
      </c>
      <c r="B32" s="95" t="s">
        <v>280</v>
      </c>
      <c r="C32" s="95" t="s">
        <v>58</v>
      </c>
      <c r="D32" s="99">
        <v>205000</v>
      </c>
    </row>
    <row r="33" spans="1:4" ht="15">
      <c r="A33" s="101" t="s">
        <v>103</v>
      </c>
      <c r="B33" s="95" t="s">
        <v>280</v>
      </c>
      <c r="C33" s="95" t="s">
        <v>102</v>
      </c>
      <c r="D33" s="99">
        <f>D34</f>
        <v>150000</v>
      </c>
    </row>
    <row r="34" spans="1:4" ht="15">
      <c r="A34" s="101" t="s">
        <v>104</v>
      </c>
      <c r="B34" s="95" t="s">
        <v>280</v>
      </c>
      <c r="C34" s="95" t="s">
        <v>101</v>
      </c>
      <c r="D34" s="99">
        <v>150000</v>
      </c>
    </row>
    <row r="35" spans="1:4" ht="14.25">
      <c r="A35" s="100" t="s">
        <v>245</v>
      </c>
      <c r="B35" s="94" t="s">
        <v>281</v>
      </c>
      <c r="C35" s="94"/>
      <c r="D35" s="92">
        <f>D36</f>
        <v>10000000</v>
      </c>
    </row>
    <row r="36" spans="1:4" ht="15">
      <c r="A36" s="97" t="s">
        <v>65</v>
      </c>
      <c r="B36" s="95" t="s">
        <v>281</v>
      </c>
      <c r="C36" s="95" t="s">
        <v>57</v>
      </c>
      <c r="D36" s="98">
        <f>D37</f>
        <v>10000000</v>
      </c>
    </row>
    <row r="37" spans="1:4" ht="30">
      <c r="A37" s="97" t="s">
        <v>66</v>
      </c>
      <c r="B37" s="95" t="s">
        <v>281</v>
      </c>
      <c r="C37" s="95" t="s">
        <v>58</v>
      </c>
      <c r="D37" s="99">
        <v>10000000</v>
      </c>
    </row>
    <row r="38" spans="1:4" ht="30">
      <c r="A38" s="93" t="s">
        <v>115</v>
      </c>
      <c r="B38" s="94" t="s">
        <v>206</v>
      </c>
      <c r="C38" s="102"/>
      <c r="D38" s="92">
        <f>D39</f>
        <v>2650416.8899999997</v>
      </c>
    </row>
    <row r="39" spans="1:4" ht="29.25">
      <c r="A39" s="103" t="s">
        <v>250</v>
      </c>
      <c r="B39" s="94" t="s">
        <v>278</v>
      </c>
      <c r="C39" s="102"/>
      <c r="D39" s="92">
        <f>D43+D46+D40</f>
        <v>2650416.8899999997</v>
      </c>
    </row>
    <row r="40" spans="1:4" ht="29.25">
      <c r="A40" s="96" t="s">
        <v>322</v>
      </c>
      <c r="B40" s="94" t="s">
        <v>321</v>
      </c>
      <c r="C40" s="102"/>
      <c r="D40" s="92">
        <f>D41</f>
        <v>21725.01</v>
      </c>
    </row>
    <row r="41" spans="1:4" ht="15">
      <c r="A41" s="104" t="s">
        <v>65</v>
      </c>
      <c r="B41" s="95" t="s">
        <v>321</v>
      </c>
      <c r="C41" s="102">
        <v>200</v>
      </c>
      <c r="D41" s="98">
        <f>D42</f>
        <v>21725.01</v>
      </c>
    </row>
    <row r="42" spans="1:4" ht="30">
      <c r="A42" s="104" t="s">
        <v>66</v>
      </c>
      <c r="B42" s="95" t="s">
        <v>321</v>
      </c>
      <c r="C42" s="102">
        <v>240</v>
      </c>
      <c r="D42" s="99">
        <v>21725.01</v>
      </c>
    </row>
    <row r="43" spans="1:4" ht="15" customHeight="1">
      <c r="A43" s="103" t="s">
        <v>207</v>
      </c>
      <c r="B43" s="94" t="s">
        <v>277</v>
      </c>
      <c r="C43" s="91"/>
      <c r="D43" s="92">
        <f>D44</f>
        <v>1766188.88</v>
      </c>
    </row>
    <row r="44" spans="1:4" ht="15">
      <c r="A44" s="105" t="s">
        <v>65</v>
      </c>
      <c r="B44" s="95" t="s">
        <v>277</v>
      </c>
      <c r="C44" s="102">
        <v>200</v>
      </c>
      <c r="D44" s="98">
        <f>D45</f>
        <v>1766188.88</v>
      </c>
    </row>
    <row r="45" spans="1:4" ht="30">
      <c r="A45" s="105" t="s">
        <v>66</v>
      </c>
      <c r="B45" s="95" t="s">
        <v>277</v>
      </c>
      <c r="C45" s="102">
        <v>240</v>
      </c>
      <c r="D45" s="99">
        <v>1766188.88</v>
      </c>
    </row>
    <row r="46" spans="1:4" ht="29.25">
      <c r="A46" s="103" t="s">
        <v>306</v>
      </c>
      <c r="B46" s="94" t="s">
        <v>295</v>
      </c>
      <c r="C46" s="102"/>
      <c r="D46" s="92">
        <f>D47</f>
        <v>862503</v>
      </c>
    </row>
    <row r="47" spans="1:4" ht="15">
      <c r="A47" s="105" t="s">
        <v>65</v>
      </c>
      <c r="B47" s="95" t="s">
        <v>295</v>
      </c>
      <c r="C47" s="102">
        <v>200</v>
      </c>
      <c r="D47" s="98">
        <f>D48</f>
        <v>862503</v>
      </c>
    </row>
    <row r="48" spans="1:4" ht="30">
      <c r="A48" s="105" t="s">
        <v>66</v>
      </c>
      <c r="B48" s="95" t="s">
        <v>295</v>
      </c>
      <c r="C48" s="102">
        <v>240</v>
      </c>
      <c r="D48" s="99">
        <v>862503</v>
      </c>
    </row>
    <row r="49" spans="1:4" ht="30">
      <c r="A49" s="93" t="s">
        <v>69</v>
      </c>
      <c r="B49" s="106" t="s">
        <v>149</v>
      </c>
      <c r="C49" s="107"/>
      <c r="D49" s="92">
        <f>D50</f>
        <v>4185660</v>
      </c>
    </row>
    <row r="50" spans="1:4" ht="29.25" customHeight="1">
      <c r="A50" s="108" t="s">
        <v>148</v>
      </c>
      <c r="B50" s="106" t="s">
        <v>150</v>
      </c>
      <c r="C50" s="107"/>
      <c r="D50" s="92">
        <f>D51+D56</f>
        <v>4185660</v>
      </c>
    </row>
    <row r="51" spans="1:4" ht="28.5">
      <c r="A51" s="108" t="s">
        <v>87</v>
      </c>
      <c r="B51" s="106" t="s">
        <v>151</v>
      </c>
      <c r="C51" s="106"/>
      <c r="D51" s="92">
        <f>D52+D54</f>
        <v>3862318</v>
      </c>
    </row>
    <row r="52" spans="1:4" ht="47.25" customHeight="1">
      <c r="A52" s="109" t="s">
        <v>86</v>
      </c>
      <c r="B52" s="107" t="s">
        <v>151</v>
      </c>
      <c r="C52" s="107" t="s">
        <v>54</v>
      </c>
      <c r="D52" s="98">
        <f>D53</f>
        <v>3834800</v>
      </c>
    </row>
    <row r="53" spans="1:4" ht="15">
      <c r="A53" s="109" t="s">
        <v>55</v>
      </c>
      <c r="B53" s="107" t="s">
        <v>151</v>
      </c>
      <c r="C53" s="107" t="s">
        <v>56</v>
      </c>
      <c r="D53" s="99">
        <v>3834800</v>
      </c>
    </row>
    <row r="54" spans="1:4" ht="15">
      <c r="A54" s="105" t="s">
        <v>65</v>
      </c>
      <c r="B54" s="107" t="s">
        <v>151</v>
      </c>
      <c r="C54" s="95" t="s">
        <v>57</v>
      </c>
      <c r="D54" s="98">
        <f>D55</f>
        <v>27518</v>
      </c>
    </row>
    <row r="55" spans="1:4" ht="30">
      <c r="A55" s="105" t="s">
        <v>66</v>
      </c>
      <c r="B55" s="107" t="s">
        <v>151</v>
      </c>
      <c r="C55" s="95" t="s">
        <v>58</v>
      </c>
      <c r="D55" s="99">
        <v>27518</v>
      </c>
    </row>
    <row r="56" spans="1:4" ht="28.5">
      <c r="A56" s="110" t="s">
        <v>153</v>
      </c>
      <c r="B56" s="106" t="s">
        <v>152</v>
      </c>
      <c r="C56" s="106" t="s">
        <v>57</v>
      </c>
      <c r="D56" s="92">
        <f>D57</f>
        <v>323342</v>
      </c>
    </row>
    <row r="57" spans="1:4" ht="15">
      <c r="A57" s="97" t="s">
        <v>65</v>
      </c>
      <c r="B57" s="107" t="s">
        <v>152</v>
      </c>
      <c r="C57" s="107" t="s">
        <v>57</v>
      </c>
      <c r="D57" s="98">
        <f>D58</f>
        <v>323342</v>
      </c>
    </row>
    <row r="58" spans="1:4" ht="30">
      <c r="A58" s="97" t="s">
        <v>66</v>
      </c>
      <c r="B58" s="107" t="s">
        <v>152</v>
      </c>
      <c r="C58" s="107" t="s">
        <v>58</v>
      </c>
      <c r="D58" s="99">
        <v>323342</v>
      </c>
    </row>
    <row r="59" spans="1:4" ht="30">
      <c r="A59" s="93" t="s">
        <v>90</v>
      </c>
      <c r="B59" s="106" t="s">
        <v>146</v>
      </c>
      <c r="C59" s="107"/>
      <c r="D59" s="92">
        <f>D60</f>
        <v>3950418.94</v>
      </c>
    </row>
    <row r="60" spans="1:4" ht="29.25">
      <c r="A60" s="96" t="s">
        <v>145</v>
      </c>
      <c r="B60" s="106" t="s">
        <v>147</v>
      </c>
      <c r="C60" s="107"/>
      <c r="D60" s="92">
        <f>D61+D64+D67+D70+D73+D78+D81+D86</f>
        <v>3950418.94</v>
      </c>
    </row>
    <row r="61" spans="1:4" ht="14.25">
      <c r="A61" s="96" t="s">
        <v>63</v>
      </c>
      <c r="B61" s="106" t="s">
        <v>276</v>
      </c>
      <c r="C61" s="106"/>
      <c r="D61" s="92">
        <f>D62</f>
        <v>400000</v>
      </c>
    </row>
    <row r="62" spans="1:4" ht="15">
      <c r="A62" s="111" t="s">
        <v>47</v>
      </c>
      <c r="B62" s="107" t="s">
        <v>276</v>
      </c>
      <c r="C62" s="107">
        <v>800</v>
      </c>
      <c r="D62" s="98">
        <f>D63</f>
        <v>400000</v>
      </c>
    </row>
    <row r="63" spans="1:4" ht="15">
      <c r="A63" s="111" t="s">
        <v>64</v>
      </c>
      <c r="B63" s="107" t="s">
        <v>276</v>
      </c>
      <c r="C63" s="107">
        <v>870</v>
      </c>
      <c r="D63" s="99">
        <v>400000</v>
      </c>
    </row>
    <row r="64" spans="1:4" ht="15">
      <c r="A64" s="96" t="s">
        <v>119</v>
      </c>
      <c r="B64" s="94" t="s">
        <v>164</v>
      </c>
      <c r="C64" s="95"/>
      <c r="D64" s="92">
        <f>D65</f>
        <v>370000</v>
      </c>
    </row>
    <row r="65" spans="1:4" ht="15">
      <c r="A65" s="97" t="s">
        <v>65</v>
      </c>
      <c r="B65" s="95" t="s">
        <v>164</v>
      </c>
      <c r="C65" s="95" t="s">
        <v>57</v>
      </c>
      <c r="D65" s="98">
        <f>D66</f>
        <v>370000</v>
      </c>
    </row>
    <row r="66" spans="1:4" ht="30">
      <c r="A66" s="97" t="s">
        <v>66</v>
      </c>
      <c r="B66" s="95" t="s">
        <v>164</v>
      </c>
      <c r="C66" s="95" t="s">
        <v>58</v>
      </c>
      <c r="D66" s="99">
        <v>370000</v>
      </c>
    </row>
    <row r="67" spans="1:4" ht="28.5">
      <c r="A67" s="100" t="s">
        <v>302</v>
      </c>
      <c r="B67" s="94" t="s">
        <v>291</v>
      </c>
      <c r="C67" s="95"/>
      <c r="D67" s="92">
        <f>D68</f>
        <v>100000</v>
      </c>
    </row>
    <row r="68" spans="1:4" ht="15">
      <c r="A68" s="97" t="s">
        <v>65</v>
      </c>
      <c r="B68" s="95" t="s">
        <v>291</v>
      </c>
      <c r="C68" s="95" t="s">
        <v>57</v>
      </c>
      <c r="D68" s="98">
        <f>D69</f>
        <v>100000</v>
      </c>
    </row>
    <row r="69" spans="1:4" ht="30">
      <c r="A69" s="97" t="s">
        <v>66</v>
      </c>
      <c r="B69" s="95" t="s">
        <v>291</v>
      </c>
      <c r="C69" s="95" t="s">
        <v>58</v>
      </c>
      <c r="D69" s="99">
        <v>100000</v>
      </c>
    </row>
    <row r="70" spans="1:4" ht="14.25">
      <c r="A70" s="100" t="s">
        <v>166</v>
      </c>
      <c r="B70" s="94" t="s">
        <v>165</v>
      </c>
      <c r="C70" s="94"/>
      <c r="D70" s="92">
        <f>D71</f>
        <v>1484994.15</v>
      </c>
    </row>
    <row r="71" spans="1:4" ht="45">
      <c r="A71" s="105" t="s">
        <v>86</v>
      </c>
      <c r="B71" s="95" t="s">
        <v>165</v>
      </c>
      <c r="C71" s="102">
        <v>100</v>
      </c>
      <c r="D71" s="98">
        <f>D72</f>
        <v>1484994.15</v>
      </c>
    </row>
    <row r="72" spans="1:4" ht="15">
      <c r="A72" s="105" t="s">
        <v>97</v>
      </c>
      <c r="B72" s="95" t="s">
        <v>165</v>
      </c>
      <c r="C72" s="102">
        <v>120</v>
      </c>
      <c r="D72" s="99">
        <f>1140548.5+344445.65</f>
        <v>1484994.15</v>
      </c>
    </row>
    <row r="73" spans="1:4" ht="14.25">
      <c r="A73" s="100" t="s">
        <v>167</v>
      </c>
      <c r="B73" s="94" t="s">
        <v>246</v>
      </c>
      <c r="C73" s="94"/>
      <c r="D73" s="92">
        <f>D74+D76</f>
        <v>123700</v>
      </c>
    </row>
    <row r="74" spans="1:4" ht="45">
      <c r="A74" s="105" t="s">
        <v>86</v>
      </c>
      <c r="B74" s="95" t="s">
        <v>246</v>
      </c>
      <c r="C74" s="102">
        <v>100</v>
      </c>
      <c r="D74" s="98">
        <f>D75</f>
        <v>92700</v>
      </c>
    </row>
    <row r="75" spans="1:4" ht="15">
      <c r="A75" s="105" t="s">
        <v>97</v>
      </c>
      <c r="B75" s="95" t="s">
        <v>246</v>
      </c>
      <c r="C75" s="102">
        <v>120</v>
      </c>
      <c r="D75" s="99">
        <v>92700</v>
      </c>
    </row>
    <row r="76" spans="1:4" ht="15">
      <c r="A76" s="97" t="s">
        <v>65</v>
      </c>
      <c r="B76" s="95" t="s">
        <v>246</v>
      </c>
      <c r="C76" s="95" t="s">
        <v>57</v>
      </c>
      <c r="D76" s="98">
        <f>D77</f>
        <v>31000</v>
      </c>
    </row>
    <row r="77" spans="1:4" ht="30">
      <c r="A77" s="97" t="s">
        <v>66</v>
      </c>
      <c r="B77" s="95" t="s">
        <v>246</v>
      </c>
      <c r="C77" s="95" t="s">
        <v>58</v>
      </c>
      <c r="D77" s="99">
        <f>26000+5000</f>
        <v>31000</v>
      </c>
    </row>
    <row r="78" spans="1:4" ht="28.5">
      <c r="A78" s="100" t="s">
        <v>170</v>
      </c>
      <c r="B78" s="94" t="s">
        <v>171</v>
      </c>
      <c r="C78" s="94"/>
      <c r="D78" s="92">
        <f>D79</f>
        <v>208000</v>
      </c>
    </row>
    <row r="79" spans="1:4" ht="15">
      <c r="A79" s="97" t="s">
        <v>65</v>
      </c>
      <c r="B79" s="95" t="s">
        <v>171</v>
      </c>
      <c r="C79" s="95" t="s">
        <v>57</v>
      </c>
      <c r="D79" s="98">
        <f>D80</f>
        <v>208000</v>
      </c>
    </row>
    <row r="80" spans="1:4" ht="30">
      <c r="A80" s="97" t="s">
        <v>66</v>
      </c>
      <c r="B80" s="95" t="s">
        <v>171</v>
      </c>
      <c r="C80" s="95" t="s">
        <v>58</v>
      </c>
      <c r="D80" s="99">
        <f>180000+25000+2000+1000</f>
        <v>208000</v>
      </c>
    </row>
    <row r="81" spans="1:4" ht="29.25">
      <c r="A81" s="96" t="s">
        <v>93</v>
      </c>
      <c r="B81" s="94" t="s">
        <v>173</v>
      </c>
      <c r="C81" s="102"/>
      <c r="D81" s="92">
        <f>D82+D84</f>
        <v>908749.79</v>
      </c>
    </row>
    <row r="82" spans="1:4" ht="45">
      <c r="A82" s="105" t="s">
        <v>86</v>
      </c>
      <c r="B82" s="95" t="s">
        <v>173</v>
      </c>
      <c r="C82" s="102">
        <v>100</v>
      </c>
      <c r="D82" s="98">
        <f>D83</f>
        <v>476540</v>
      </c>
    </row>
    <row r="83" spans="1:4" ht="15">
      <c r="A83" s="105" t="s">
        <v>97</v>
      </c>
      <c r="B83" s="95" t="s">
        <v>173</v>
      </c>
      <c r="C83" s="102">
        <v>120</v>
      </c>
      <c r="D83" s="99">
        <v>476540</v>
      </c>
    </row>
    <row r="84" spans="1:4" ht="15">
      <c r="A84" s="97" t="s">
        <v>65</v>
      </c>
      <c r="B84" s="95" t="s">
        <v>173</v>
      </c>
      <c r="C84" s="95" t="s">
        <v>57</v>
      </c>
      <c r="D84" s="98">
        <f>D85</f>
        <v>432209.79</v>
      </c>
    </row>
    <row r="85" spans="1:4" ht="30">
      <c r="A85" s="97" t="s">
        <v>66</v>
      </c>
      <c r="B85" s="95" t="s">
        <v>173</v>
      </c>
      <c r="C85" s="95" t="s">
        <v>58</v>
      </c>
      <c r="D85" s="99">
        <v>432209.79</v>
      </c>
    </row>
    <row r="86" spans="1:4" ht="14.25">
      <c r="A86" s="100" t="s">
        <v>168</v>
      </c>
      <c r="B86" s="94" t="s">
        <v>169</v>
      </c>
      <c r="C86" s="94"/>
      <c r="D86" s="92">
        <f>D87</f>
        <v>354975</v>
      </c>
    </row>
    <row r="87" spans="1:4" ht="45">
      <c r="A87" s="105" t="s">
        <v>86</v>
      </c>
      <c r="B87" s="95" t="s">
        <v>169</v>
      </c>
      <c r="C87" s="102">
        <v>100</v>
      </c>
      <c r="D87" s="98">
        <f>D88</f>
        <v>354975</v>
      </c>
    </row>
    <row r="88" spans="1:4" ht="15">
      <c r="A88" s="105" t="s">
        <v>97</v>
      </c>
      <c r="B88" s="95" t="s">
        <v>169</v>
      </c>
      <c r="C88" s="102">
        <v>120</v>
      </c>
      <c r="D88" s="99">
        <v>354975</v>
      </c>
    </row>
    <row r="89" spans="1:4" ht="30">
      <c r="A89" s="93" t="s">
        <v>214</v>
      </c>
      <c r="B89" s="94" t="s">
        <v>213</v>
      </c>
      <c r="C89" s="95"/>
      <c r="D89" s="92">
        <f>D90+D98</f>
        <v>7276946.74</v>
      </c>
    </row>
    <row r="90" spans="1:4" ht="45">
      <c r="A90" s="93" t="s">
        <v>253</v>
      </c>
      <c r="B90" s="94" t="s">
        <v>215</v>
      </c>
      <c r="C90" s="95"/>
      <c r="D90" s="92">
        <f>D91+D95</f>
        <v>1016059.83</v>
      </c>
    </row>
    <row r="91" spans="1:4" ht="23.25" customHeight="1">
      <c r="A91" s="103" t="s">
        <v>254</v>
      </c>
      <c r="B91" s="94" t="s">
        <v>216</v>
      </c>
      <c r="C91" s="95"/>
      <c r="D91" s="92">
        <f>D92</f>
        <v>566059.83</v>
      </c>
    </row>
    <row r="92" spans="1:4" ht="16.5" customHeight="1">
      <c r="A92" s="103" t="s">
        <v>94</v>
      </c>
      <c r="B92" s="94" t="s">
        <v>217</v>
      </c>
      <c r="C92" s="95"/>
      <c r="D92" s="92">
        <f>D93</f>
        <v>566059.83</v>
      </c>
    </row>
    <row r="93" spans="1:4" ht="15">
      <c r="A93" s="97" t="s">
        <v>65</v>
      </c>
      <c r="B93" s="95" t="s">
        <v>217</v>
      </c>
      <c r="C93" s="95" t="s">
        <v>57</v>
      </c>
      <c r="D93" s="98">
        <f>D94</f>
        <v>566059.83</v>
      </c>
    </row>
    <row r="94" spans="1:4" ht="30">
      <c r="A94" s="97" t="s">
        <v>66</v>
      </c>
      <c r="B94" s="95" t="s">
        <v>217</v>
      </c>
      <c r="C94" s="95" t="s">
        <v>58</v>
      </c>
      <c r="D94" s="99">
        <v>566059.83</v>
      </c>
    </row>
    <row r="95" spans="1:4" ht="15" customHeight="1">
      <c r="A95" s="103" t="s">
        <v>95</v>
      </c>
      <c r="B95" s="94" t="s">
        <v>269</v>
      </c>
      <c r="C95" s="95"/>
      <c r="D95" s="92">
        <f>D96</f>
        <v>450000</v>
      </c>
    </row>
    <row r="96" spans="1:4" ht="15">
      <c r="A96" s="97" t="s">
        <v>65</v>
      </c>
      <c r="B96" s="95" t="s">
        <v>269</v>
      </c>
      <c r="C96" s="95" t="s">
        <v>57</v>
      </c>
      <c r="D96" s="98">
        <f>D97</f>
        <v>450000</v>
      </c>
    </row>
    <row r="97" spans="1:4" ht="30">
      <c r="A97" s="97" t="s">
        <v>66</v>
      </c>
      <c r="B97" s="95" t="s">
        <v>269</v>
      </c>
      <c r="C97" s="95" t="s">
        <v>58</v>
      </c>
      <c r="D97" s="99">
        <v>450000</v>
      </c>
    </row>
    <row r="98" spans="1:4" ht="30">
      <c r="A98" s="93" t="s">
        <v>218</v>
      </c>
      <c r="B98" s="94" t="s">
        <v>220</v>
      </c>
      <c r="C98" s="95"/>
      <c r="D98" s="92">
        <f>D100</f>
        <v>6260886.91</v>
      </c>
    </row>
    <row r="99" spans="1:4" ht="29.25">
      <c r="A99" s="103" t="s">
        <v>221</v>
      </c>
      <c r="B99" s="94" t="s">
        <v>219</v>
      </c>
      <c r="C99" s="95"/>
      <c r="D99" s="92"/>
    </row>
    <row r="100" spans="1:4" ht="14.25">
      <c r="A100" s="103" t="s">
        <v>82</v>
      </c>
      <c r="B100" s="94" t="s">
        <v>222</v>
      </c>
      <c r="C100" s="94"/>
      <c r="D100" s="92">
        <f>D101+D103+D105</f>
        <v>6260886.91</v>
      </c>
    </row>
    <row r="101" spans="1:4" ht="45">
      <c r="A101" s="105" t="s">
        <v>83</v>
      </c>
      <c r="B101" s="95" t="s">
        <v>222</v>
      </c>
      <c r="C101" s="95" t="s">
        <v>54</v>
      </c>
      <c r="D101" s="98">
        <f>D102</f>
        <v>4860823.74</v>
      </c>
    </row>
    <row r="102" spans="1:4" ht="15">
      <c r="A102" s="105" t="s">
        <v>84</v>
      </c>
      <c r="B102" s="95" t="s">
        <v>222</v>
      </c>
      <c r="C102" s="95" t="s">
        <v>85</v>
      </c>
      <c r="D102" s="99">
        <f>3729790.87+1131032.87</f>
        <v>4860823.74</v>
      </c>
    </row>
    <row r="103" spans="1:4" ht="15">
      <c r="A103" s="97" t="s">
        <v>65</v>
      </c>
      <c r="B103" s="95" t="s">
        <v>222</v>
      </c>
      <c r="C103" s="95" t="s">
        <v>57</v>
      </c>
      <c r="D103" s="98">
        <f>D104</f>
        <v>1389544.74</v>
      </c>
    </row>
    <row r="104" spans="1:4" ht="30">
      <c r="A104" s="97" t="s">
        <v>66</v>
      </c>
      <c r="B104" s="95" t="s">
        <v>222</v>
      </c>
      <c r="C104" s="95" t="s">
        <v>58</v>
      </c>
      <c r="D104" s="99">
        <v>1389544.74</v>
      </c>
    </row>
    <row r="105" spans="1:4" ht="15">
      <c r="A105" s="112" t="s">
        <v>47</v>
      </c>
      <c r="B105" s="95" t="s">
        <v>222</v>
      </c>
      <c r="C105" s="107" t="s">
        <v>59</v>
      </c>
      <c r="D105" s="98">
        <f>D106</f>
        <v>10518.43</v>
      </c>
    </row>
    <row r="106" spans="1:4" ht="15">
      <c r="A106" s="112" t="s">
        <v>67</v>
      </c>
      <c r="B106" s="95" t="s">
        <v>222</v>
      </c>
      <c r="C106" s="107" t="s">
        <v>60</v>
      </c>
      <c r="D106" s="99">
        <v>10518.43</v>
      </c>
    </row>
    <row r="107" spans="1:4" ht="30">
      <c r="A107" s="93" t="s">
        <v>77</v>
      </c>
      <c r="B107" s="94" t="s">
        <v>238</v>
      </c>
      <c r="C107" s="95"/>
      <c r="D107" s="92">
        <f>D108</f>
        <v>2992779.84</v>
      </c>
    </row>
    <row r="108" spans="1:4" ht="28.5">
      <c r="A108" s="113" t="s">
        <v>287</v>
      </c>
      <c r="B108" s="94" t="s">
        <v>240</v>
      </c>
      <c r="C108" s="95"/>
      <c r="D108" s="92">
        <f>D116+D109</f>
        <v>2992779.84</v>
      </c>
    </row>
    <row r="109" spans="1:4" ht="14.25">
      <c r="A109" s="103" t="s">
        <v>82</v>
      </c>
      <c r="B109" s="94" t="s">
        <v>243</v>
      </c>
      <c r="C109" s="94"/>
      <c r="D109" s="92">
        <f>D110+D112+D114</f>
        <v>2316792.3</v>
      </c>
    </row>
    <row r="110" spans="1:4" ht="51" customHeight="1">
      <c r="A110" s="105" t="s">
        <v>288</v>
      </c>
      <c r="B110" s="95" t="s">
        <v>243</v>
      </c>
      <c r="C110" s="95" t="s">
        <v>54</v>
      </c>
      <c r="D110" s="98">
        <f>D111</f>
        <v>2232987.84</v>
      </c>
    </row>
    <row r="111" spans="1:4" ht="15">
      <c r="A111" s="105" t="s">
        <v>84</v>
      </c>
      <c r="B111" s="95" t="s">
        <v>243</v>
      </c>
      <c r="C111" s="95" t="s">
        <v>85</v>
      </c>
      <c r="D111" s="99">
        <f>1805159.16+545158.07-90115.2-27214.19</f>
        <v>2232987.84</v>
      </c>
    </row>
    <row r="112" spans="1:4" ht="15">
      <c r="A112" s="97" t="s">
        <v>65</v>
      </c>
      <c r="B112" s="95" t="s">
        <v>243</v>
      </c>
      <c r="C112" s="95" t="s">
        <v>57</v>
      </c>
      <c r="D112" s="114">
        <f>D113</f>
        <v>80893.14</v>
      </c>
    </row>
    <row r="113" spans="1:4" ht="30">
      <c r="A113" s="97" t="s">
        <v>66</v>
      </c>
      <c r="B113" s="95" t="s">
        <v>243</v>
      </c>
      <c r="C113" s="95" t="s">
        <v>58</v>
      </c>
      <c r="D113" s="99">
        <v>80893.14</v>
      </c>
    </row>
    <row r="114" spans="1:4" ht="15">
      <c r="A114" s="97" t="s">
        <v>47</v>
      </c>
      <c r="B114" s="95" t="s">
        <v>243</v>
      </c>
      <c r="C114" s="95" t="s">
        <v>59</v>
      </c>
      <c r="D114" s="114">
        <f>D115</f>
        <v>2911.32</v>
      </c>
    </row>
    <row r="115" spans="1:4" ht="15">
      <c r="A115" s="97" t="s">
        <v>67</v>
      </c>
      <c r="B115" s="95" t="s">
        <v>243</v>
      </c>
      <c r="C115" s="95" t="s">
        <v>60</v>
      </c>
      <c r="D115" s="99">
        <v>2911.32</v>
      </c>
    </row>
    <row r="116" spans="1:4" ht="29.25">
      <c r="A116" s="103" t="s">
        <v>241</v>
      </c>
      <c r="B116" s="94" t="s">
        <v>242</v>
      </c>
      <c r="C116" s="95"/>
      <c r="D116" s="92">
        <f>D117</f>
        <v>675987.54</v>
      </c>
    </row>
    <row r="117" spans="1:4" ht="15">
      <c r="A117" s="97" t="s">
        <v>65</v>
      </c>
      <c r="B117" s="95" t="s">
        <v>242</v>
      </c>
      <c r="C117" s="95" t="s">
        <v>57</v>
      </c>
      <c r="D117" s="98">
        <f>D118</f>
        <v>675987.54</v>
      </c>
    </row>
    <row r="118" spans="1:4" ht="30">
      <c r="A118" s="97" t="s">
        <v>66</v>
      </c>
      <c r="B118" s="95" t="s">
        <v>242</v>
      </c>
      <c r="C118" s="95" t="s">
        <v>58</v>
      </c>
      <c r="D118" s="99">
        <v>675987.54</v>
      </c>
    </row>
    <row r="119" spans="1:4" ht="30">
      <c r="A119" s="93" t="s">
        <v>71</v>
      </c>
      <c r="B119" s="94" t="s">
        <v>172</v>
      </c>
      <c r="C119" s="102"/>
      <c r="D119" s="92">
        <f>D120</f>
        <v>13280303.389999999</v>
      </c>
    </row>
    <row r="120" spans="1:4" ht="30">
      <c r="A120" s="93" t="s">
        <v>251</v>
      </c>
      <c r="B120" s="94" t="s">
        <v>199</v>
      </c>
      <c r="C120" s="102"/>
      <c r="D120" s="92">
        <f>D121+D126+D129+D132+D135+D144+D147+D141+D138</f>
        <v>13280303.389999999</v>
      </c>
    </row>
    <row r="121" spans="1:4" ht="14.25">
      <c r="A121" s="103" t="s">
        <v>72</v>
      </c>
      <c r="B121" s="94" t="s">
        <v>200</v>
      </c>
      <c r="C121" s="91"/>
      <c r="D121" s="92">
        <f>D122+D124</f>
        <v>2037969.85</v>
      </c>
    </row>
    <row r="122" spans="1:4" ht="15">
      <c r="A122" s="97" t="s">
        <v>65</v>
      </c>
      <c r="B122" s="95" t="s">
        <v>200</v>
      </c>
      <c r="C122" s="102">
        <v>200</v>
      </c>
      <c r="D122" s="98">
        <f>D123</f>
        <v>2035969.85</v>
      </c>
    </row>
    <row r="123" spans="1:4" ht="30">
      <c r="A123" s="97" t="s">
        <v>66</v>
      </c>
      <c r="B123" s="95" t="s">
        <v>200</v>
      </c>
      <c r="C123" s="102">
        <v>240</v>
      </c>
      <c r="D123" s="99">
        <v>2035969.85</v>
      </c>
    </row>
    <row r="124" spans="1:4" ht="15">
      <c r="A124" s="97" t="s">
        <v>47</v>
      </c>
      <c r="B124" s="95" t="s">
        <v>200</v>
      </c>
      <c r="C124" s="102">
        <v>800</v>
      </c>
      <c r="D124" s="98">
        <f>D125</f>
        <v>2000</v>
      </c>
    </row>
    <row r="125" spans="1:4" ht="15">
      <c r="A125" s="97" t="s">
        <v>67</v>
      </c>
      <c r="B125" s="95" t="s">
        <v>200</v>
      </c>
      <c r="C125" s="102">
        <v>850</v>
      </c>
      <c r="D125" s="99">
        <v>2000</v>
      </c>
    </row>
    <row r="126" spans="1:4" ht="15">
      <c r="A126" s="96" t="s">
        <v>122</v>
      </c>
      <c r="B126" s="94" t="s">
        <v>201</v>
      </c>
      <c r="C126" s="102"/>
      <c r="D126" s="92">
        <f>D127</f>
        <v>206252.97</v>
      </c>
    </row>
    <row r="127" spans="1:4" ht="15">
      <c r="A127" s="97" t="s">
        <v>65</v>
      </c>
      <c r="B127" s="95" t="s">
        <v>201</v>
      </c>
      <c r="C127" s="102">
        <v>200</v>
      </c>
      <c r="D127" s="98">
        <f>D128</f>
        <v>206252.97</v>
      </c>
    </row>
    <row r="128" spans="1:4" ht="30">
      <c r="A128" s="97" t="s">
        <v>66</v>
      </c>
      <c r="B128" s="95" t="s">
        <v>201</v>
      </c>
      <c r="C128" s="102">
        <v>240</v>
      </c>
      <c r="D128" s="99">
        <v>206252.97</v>
      </c>
    </row>
    <row r="129" spans="1:4" ht="14.25" customHeight="1">
      <c r="A129" s="96" t="s">
        <v>125</v>
      </c>
      <c r="B129" s="94" t="s">
        <v>244</v>
      </c>
      <c r="C129" s="91"/>
      <c r="D129" s="92">
        <f>D130</f>
        <v>598669.12</v>
      </c>
    </row>
    <row r="130" spans="1:4" ht="15">
      <c r="A130" s="97" t="s">
        <v>65</v>
      </c>
      <c r="B130" s="95" t="s">
        <v>244</v>
      </c>
      <c r="C130" s="102">
        <v>200</v>
      </c>
      <c r="D130" s="98">
        <f>D131</f>
        <v>598669.12</v>
      </c>
    </row>
    <row r="131" spans="1:4" ht="30">
      <c r="A131" s="97" t="s">
        <v>66</v>
      </c>
      <c r="B131" s="95" t="s">
        <v>244</v>
      </c>
      <c r="C131" s="102">
        <v>240</v>
      </c>
      <c r="D131" s="99">
        <v>598669.12</v>
      </c>
    </row>
    <row r="132" spans="1:4" ht="28.5">
      <c r="A132" s="96" t="s">
        <v>300</v>
      </c>
      <c r="B132" s="94" t="s">
        <v>296</v>
      </c>
      <c r="C132" s="91"/>
      <c r="D132" s="92">
        <f>D133</f>
        <v>55923</v>
      </c>
    </row>
    <row r="133" spans="1:4" ht="15">
      <c r="A133" s="97" t="s">
        <v>65</v>
      </c>
      <c r="B133" s="95" t="s">
        <v>296</v>
      </c>
      <c r="C133" s="102">
        <v>200</v>
      </c>
      <c r="D133" s="98">
        <f>D134</f>
        <v>55923</v>
      </c>
    </row>
    <row r="134" spans="1:4" ht="30">
      <c r="A134" s="97" t="s">
        <v>66</v>
      </c>
      <c r="B134" s="95" t="s">
        <v>296</v>
      </c>
      <c r="C134" s="102">
        <v>240</v>
      </c>
      <c r="D134" s="99">
        <v>55923</v>
      </c>
    </row>
    <row r="135" spans="1:4" ht="15">
      <c r="A135" s="96" t="s">
        <v>73</v>
      </c>
      <c r="B135" s="94" t="s">
        <v>202</v>
      </c>
      <c r="C135" s="102"/>
      <c r="D135" s="92">
        <f>D136</f>
        <v>1202930.92</v>
      </c>
    </row>
    <row r="136" spans="1:4" ht="15">
      <c r="A136" s="97" t="s">
        <v>65</v>
      </c>
      <c r="B136" s="95" t="s">
        <v>202</v>
      </c>
      <c r="C136" s="102">
        <v>200</v>
      </c>
      <c r="D136" s="98">
        <f>D137</f>
        <v>1202930.92</v>
      </c>
    </row>
    <row r="137" spans="1:4" ht="30">
      <c r="A137" s="97" t="s">
        <v>66</v>
      </c>
      <c r="B137" s="95" t="s">
        <v>202</v>
      </c>
      <c r="C137" s="102">
        <v>240</v>
      </c>
      <c r="D137" s="99">
        <v>1202930.92</v>
      </c>
    </row>
    <row r="138" spans="1:4" ht="14.25">
      <c r="A138" s="96" t="s">
        <v>327</v>
      </c>
      <c r="B138" s="94" t="s">
        <v>326</v>
      </c>
      <c r="C138" s="91"/>
      <c r="D138" s="92">
        <f>D139</f>
        <v>428384.44</v>
      </c>
    </row>
    <row r="139" spans="1:4" ht="15">
      <c r="A139" s="97" t="s">
        <v>65</v>
      </c>
      <c r="B139" s="95" t="s">
        <v>326</v>
      </c>
      <c r="C139" s="102">
        <v>200</v>
      </c>
      <c r="D139" s="98">
        <f>D140</f>
        <v>428384.44</v>
      </c>
    </row>
    <row r="140" spans="1:4" ht="30">
      <c r="A140" s="97" t="s">
        <v>66</v>
      </c>
      <c r="B140" s="95" t="s">
        <v>326</v>
      </c>
      <c r="C140" s="102">
        <v>240</v>
      </c>
      <c r="D140" s="99">
        <v>428384.44</v>
      </c>
    </row>
    <row r="141" spans="1:4" ht="29.25">
      <c r="A141" s="96" t="s">
        <v>301</v>
      </c>
      <c r="B141" s="94" t="s">
        <v>297</v>
      </c>
      <c r="C141" s="102"/>
      <c r="D141" s="92">
        <f>D142</f>
        <v>580047</v>
      </c>
    </row>
    <row r="142" spans="1:4" ht="15">
      <c r="A142" s="97" t="s">
        <v>65</v>
      </c>
      <c r="B142" s="95" t="s">
        <v>297</v>
      </c>
      <c r="C142" s="102">
        <v>200</v>
      </c>
      <c r="D142" s="98">
        <f>D143</f>
        <v>580047</v>
      </c>
    </row>
    <row r="143" spans="1:4" ht="30">
      <c r="A143" s="97" t="s">
        <v>66</v>
      </c>
      <c r="B143" s="95" t="s">
        <v>297</v>
      </c>
      <c r="C143" s="102">
        <v>240</v>
      </c>
      <c r="D143" s="99">
        <v>580047</v>
      </c>
    </row>
    <row r="144" spans="1:4" ht="15">
      <c r="A144" s="96" t="s">
        <v>126</v>
      </c>
      <c r="B144" s="94" t="s">
        <v>203</v>
      </c>
      <c r="C144" s="102"/>
      <c r="D144" s="92">
        <f>D145</f>
        <v>5449021.97</v>
      </c>
    </row>
    <row r="145" spans="1:4" ht="15">
      <c r="A145" s="97" t="s">
        <v>65</v>
      </c>
      <c r="B145" s="95" t="s">
        <v>203</v>
      </c>
      <c r="C145" s="102">
        <v>200</v>
      </c>
      <c r="D145" s="98">
        <f>D146</f>
        <v>5449021.97</v>
      </c>
    </row>
    <row r="146" spans="1:4" ht="30">
      <c r="A146" s="97" t="s">
        <v>66</v>
      </c>
      <c r="B146" s="95" t="s">
        <v>203</v>
      </c>
      <c r="C146" s="102">
        <v>240</v>
      </c>
      <c r="D146" s="99">
        <v>5449021.97</v>
      </c>
    </row>
    <row r="147" spans="1:4" ht="14.25">
      <c r="A147" s="100" t="s">
        <v>252</v>
      </c>
      <c r="B147" s="94" t="s">
        <v>204</v>
      </c>
      <c r="C147" s="91"/>
      <c r="D147" s="92">
        <f>D148</f>
        <v>2721104.12</v>
      </c>
    </row>
    <row r="148" spans="1:4" ht="15">
      <c r="A148" s="97" t="s">
        <v>65</v>
      </c>
      <c r="B148" s="95" t="s">
        <v>204</v>
      </c>
      <c r="C148" s="102">
        <v>200</v>
      </c>
      <c r="D148" s="98">
        <f>D149</f>
        <v>2721104.12</v>
      </c>
    </row>
    <row r="149" spans="1:4" ht="30">
      <c r="A149" s="97" t="s">
        <v>66</v>
      </c>
      <c r="B149" s="95" t="s">
        <v>204</v>
      </c>
      <c r="C149" s="102">
        <v>240</v>
      </c>
      <c r="D149" s="99">
        <v>2721104.12</v>
      </c>
    </row>
    <row r="150" spans="1:4" ht="45">
      <c r="A150" s="93" t="s">
        <v>68</v>
      </c>
      <c r="B150" s="106" t="s">
        <v>157</v>
      </c>
      <c r="C150" s="107"/>
      <c r="D150" s="92">
        <f>D151</f>
        <v>1064000</v>
      </c>
    </row>
    <row r="151" spans="1:4" ht="29.25">
      <c r="A151" s="96" t="s">
        <v>155</v>
      </c>
      <c r="B151" s="106" t="s">
        <v>282</v>
      </c>
      <c r="C151" s="107"/>
      <c r="D151" s="92">
        <f>D152</f>
        <v>1064000</v>
      </c>
    </row>
    <row r="152" spans="1:4" ht="14.25">
      <c r="A152" s="96" t="s">
        <v>283</v>
      </c>
      <c r="B152" s="106" t="s">
        <v>156</v>
      </c>
      <c r="C152" s="106"/>
      <c r="D152" s="92">
        <f>D153</f>
        <v>1064000</v>
      </c>
    </row>
    <row r="153" spans="1:4" ht="15">
      <c r="A153" s="97" t="s">
        <v>65</v>
      </c>
      <c r="B153" s="107" t="s">
        <v>156</v>
      </c>
      <c r="C153" s="107" t="s">
        <v>57</v>
      </c>
      <c r="D153" s="98">
        <f>D154</f>
        <v>1064000</v>
      </c>
    </row>
    <row r="154" spans="1:4" ht="30">
      <c r="A154" s="97" t="s">
        <v>66</v>
      </c>
      <c r="B154" s="107" t="s">
        <v>156</v>
      </c>
      <c r="C154" s="107" t="s">
        <v>58</v>
      </c>
      <c r="D154" s="99">
        <v>1064000</v>
      </c>
    </row>
    <row r="155" spans="1:4" ht="30">
      <c r="A155" s="93" t="s">
        <v>117</v>
      </c>
      <c r="B155" s="94" t="s">
        <v>174</v>
      </c>
      <c r="C155" s="95"/>
      <c r="D155" s="92">
        <f>D156</f>
        <v>10523460.07</v>
      </c>
    </row>
    <row r="156" spans="1:4" ht="29.25">
      <c r="A156" s="96" t="s">
        <v>176</v>
      </c>
      <c r="B156" s="94" t="s">
        <v>175</v>
      </c>
      <c r="C156" s="95"/>
      <c r="D156" s="92">
        <f>D157+D160+D163+D166</f>
        <v>10523460.07</v>
      </c>
    </row>
    <row r="157" spans="1:4" ht="15">
      <c r="A157" s="96" t="s">
        <v>120</v>
      </c>
      <c r="B157" s="94" t="s">
        <v>177</v>
      </c>
      <c r="C157" s="95"/>
      <c r="D157" s="92">
        <f>D158</f>
        <v>4413387.93</v>
      </c>
    </row>
    <row r="158" spans="1:4" ht="15">
      <c r="A158" s="97" t="s">
        <v>65</v>
      </c>
      <c r="B158" s="95" t="s">
        <v>177</v>
      </c>
      <c r="C158" s="95" t="s">
        <v>57</v>
      </c>
      <c r="D158" s="98">
        <f>D159</f>
        <v>4413387.93</v>
      </c>
    </row>
    <row r="159" spans="1:4" ht="30">
      <c r="A159" s="97" t="s">
        <v>66</v>
      </c>
      <c r="B159" s="95" t="s">
        <v>177</v>
      </c>
      <c r="C159" s="95" t="s">
        <v>58</v>
      </c>
      <c r="D159" s="99">
        <v>4413387.93</v>
      </c>
    </row>
    <row r="160" spans="1:4" ht="15">
      <c r="A160" s="96" t="s">
        <v>178</v>
      </c>
      <c r="B160" s="94" t="s">
        <v>179</v>
      </c>
      <c r="C160" s="95"/>
      <c r="D160" s="92">
        <f>D161</f>
        <v>3727421.42</v>
      </c>
    </row>
    <row r="161" spans="1:4" ht="15">
      <c r="A161" s="97" t="s">
        <v>65</v>
      </c>
      <c r="B161" s="95" t="s">
        <v>179</v>
      </c>
      <c r="C161" s="95" t="s">
        <v>57</v>
      </c>
      <c r="D161" s="98">
        <f>D162</f>
        <v>3727421.42</v>
      </c>
    </row>
    <row r="162" spans="1:4" ht="30">
      <c r="A162" s="97" t="s">
        <v>66</v>
      </c>
      <c r="B162" s="95" t="s">
        <v>179</v>
      </c>
      <c r="C162" s="95" t="s">
        <v>58</v>
      </c>
      <c r="D162" s="99">
        <v>3727421.42</v>
      </c>
    </row>
    <row r="163" spans="1:4" ht="15">
      <c r="A163" s="96" t="s">
        <v>121</v>
      </c>
      <c r="B163" s="94" t="s">
        <v>180</v>
      </c>
      <c r="C163" s="95"/>
      <c r="D163" s="92">
        <f>D164</f>
        <v>394324.72</v>
      </c>
    </row>
    <row r="164" spans="1:4" ht="15">
      <c r="A164" s="97" t="s">
        <v>65</v>
      </c>
      <c r="B164" s="95" t="s">
        <v>180</v>
      </c>
      <c r="C164" s="95" t="s">
        <v>57</v>
      </c>
      <c r="D164" s="98">
        <f>D165</f>
        <v>394324.72</v>
      </c>
    </row>
    <row r="165" spans="1:4" ht="30">
      <c r="A165" s="97" t="s">
        <v>66</v>
      </c>
      <c r="B165" s="95" t="s">
        <v>180</v>
      </c>
      <c r="C165" s="95" t="s">
        <v>58</v>
      </c>
      <c r="D165" s="99">
        <v>394324.72</v>
      </c>
    </row>
    <row r="166" spans="1:4" ht="29.25">
      <c r="A166" s="96" t="s">
        <v>303</v>
      </c>
      <c r="B166" s="94" t="s">
        <v>292</v>
      </c>
      <c r="C166" s="95"/>
      <c r="D166" s="92">
        <f>D167</f>
        <v>1988326</v>
      </c>
    </row>
    <row r="167" spans="1:4" ht="15">
      <c r="A167" s="97" t="s">
        <v>65</v>
      </c>
      <c r="B167" s="95" t="s">
        <v>292</v>
      </c>
      <c r="C167" s="95" t="s">
        <v>57</v>
      </c>
      <c r="D167" s="98">
        <f>D168</f>
        <v>1988326</v>
      </c>
    </row>
    <row r="168" spans="1:4" ht="30">
      <c r="A168" s="97" t="s">
        <v>66</v>
      </c>
      <c r="B168" s="95" t="s">
        <v>292</v>
      </c>
      <c r="C168" s="95" t="s">
        <v>58</v>
      </c>
      <c r="D168" s="99">
        <v>1988326</v>
      </c>
    </row>
    <row r="169" spans="1:4" ht="30">
      <c r="A169" s="93" t="s">
        <v>189</v>
      </c>
      <c r="B169" s="106" t="s">
        <v>190</v>
      </c>
      <c r="C169" s="95"/>
      <c r="D169" s="92">
        <f>D170</f>
        <v>1037454.25</v>
      </c>
    </row>
    <row r="170" spans="1:4" ht="28.5">
      <c r="A170" s="100" t="s">
        <v>192</v>
      </c>
      <c r="B170" s="106" t="s">
        <v>191</v>
      </c>
      <c r="C170" s="95"/>
      <c r="D170" s="92">
        <f>D171+D176+D179</f>
        <v>1037454.25</v>
      </c>
    </row>
    <row r="171" spans="1:4" ht="14.25">
      <c r="A171" s="100" t="s">
        <v>193</v>
      </c>
      <c r="B171" s="106" t="s">
        <v>194</v>
      </c>
      <c r="C171" s="106"/>
      <c r="D171" s="92">
        <f>D172+D174</f>
        <v>283286.05</v>
      </c>
    </row>
    <row r="172" spans="1:4" ht="15">
      <c r="A172" s="97" t="s">
        <v>65</v>
      </c>
      <c r="B172" s="107" t="s">
        <v>194</v>
      </c>
      <c r="C172" s="107" t="s">
        <v>57</v>
      </c>
      <c r="D172" s="98">
        <f>D173</f>
        <v>278286.05</v>
      </c>
    </row>
    <row r="173" spans="1:4" ht="30">
      <c r="A173" s="97" t="s">
        <v>66</v>
      </c>
      <c r="B173" s="107" t="s">
        <v>194</v>
      </c>
      <c r="C173" s="107" t="s">
        <v>58</v>
      </c>
      <c r="D173" s="99">
        <v>278286.05</v>
      </c>
    </row>
    <row r="174" spans="1:4" ht="15">
      <c r="A174" s="101" t="s">
        <v>103</v>
      </c>
      <c r="B174" s="107" t="s">
        <v>194</v>
      </c>
      <c r="C174" s="95" t="s">
        <v>102</v>
      </c>
      <c r="D174" s="98">
        <f>D175</f>
        <v>5000</v>
      </c>
    </row>
    <row r="175" spans="1:4" ht="15">
      <c r="A175" s="101" t="s">
        <v>104</v>
      </c>
      <c r="B175" s="107" t="s">
        <v>194</v>
      </c>
      <c r="C175" s="95" t="s">
        <v>101</v>
      </c>
      <c r="D175" s="99">
        <v>5000</v>
      </c>
    </row>
    <row r="176" spans="1:4" ht="14.25">
      <c r="A176" s="100" t="s">
        <v>249</v>
      </c>
      <c r="B176" s="94" t="s">
        <v>195</v>
      </c>
      <c r="C176" s="94"/>
      <c r="D176" s="92">
        <f>D177</f>
        <v>133220</v>
      </c>
    </row>
    <row r="177" spans="1:4" ht="15">
      <c r="A177" s="97" t="s">
        <v>65</v>
      </c>
      <c r="B177" s="95" t="s">
        <v>195</v>
      </c>
      <c r="C177" s="95" t="s">
        <v>57</v>
      </c>
      <c r="D177" s="98">
        <f>D178</f>
        <v>133220</v>
      </c>
    </row>
    <row r="178" spans="1:4" ht="30">
      <c r="A178" s="97" t="s">
        <v>66</v>
      </c>
      <c r="B178" s="95" t="s">
        <v>195</v>
      </c>
      <c r="C178" s="95" t="s">
        <v>58</v>
      </c>
      <c r="D178" s="99">
        <v>133220</v>
      </c>
    </row>
    <row r="179" spans="1:4" ht="14.25">
      <c r="A179" s="100" t="s">
        <v>196</v>
      </c>
      <c r="B179" s="94" t="s">
        <v>197</v>
      </c>
      <c r="C179" s="91"/>
      <c r="D179" s="92">
        <f>D180</f>
        <v>620948.2</v>
      </c>
    </row>
    <row r="180" spans="1:4" ht="15">
      <c r="A180" s="97" t="s">
        <v>65</v>
      </c>
      <c r="B180" s="95" t="s">
        <v>197</v>
      </c>
      <c r="C180" s="102">
        <v>200</v>
      </c>
      <c r="D180" s="98">
        <f>D181</f>
        <v>620948.2</v>
      </c>
    </row>
    <row r="181" spans="1:4" ht="30">
      <c r="A181" s="97" t="s">
        <v>66</v>
      </c>
      <c r="B181" s="95" t="s">
        <v>197</v>
      </c>
      <c r="C181" s="102">
        <v>240</v>
      </c>
      <c r="D181" s="99">
        <v>620948.2</v>
      </c>
    </row>
    <row r="182" spans="1:4" ht="45">
      <c r="A182" s="93" t="s">
        <v>182</v>
      </c>
      <c r="B182" s="94" t="s">
        <v>183</v>
      </c>
      <c r="C182" s="102"/>
      <c r="D182" s="92">
        <f>D183</f>
        <v>4050000</v>
      </c>
    </row>
    <row r="183" spans="1:4" ht="28.5">
      <c r="A183" s="100" t="s">
        <v>184</v>
      </c>
      <c r="B183" s="94" t="s">
        <v>185</v>
      </c>
      <c r="C183" s="102"/>
      <c r="D183" s="92">
        <f>D184+D187+D190</f>
        <v>4050000</v>
      </c>
    </row>
    <row r="184" spans="1:4" ht="14.25">
      <c r="A184" s="100" t="s">
        <v>187</v>
      </c>
      <c r="B184" s="94" t="s">
        <v>332</v>
      </c>
      <c r="C184" s="91"/>
      <c r="D184" s="92">
        <f>D185</f>
        <v>2440000</v>
      </c>
    </row>
    <row r="185" spans="1:4" ht="15">
      <c r="A185" s="97" t="s">
        <v>65</v>
      </c>
      <c r="B185" s="95" t="s">
        <v>332</v>
      </c>
      <c r="C185" s="102"/>
      <c r="D185" s="98">
        <f>D186</f>
        <v>2440000</v>
      </c>
    </row>
    <row r="186" spans="1:4" ht="30">
      <c r="A186" s="97" t="s">
        <v>66</v>
      </c>
      <c r="B186" s="95" t="s">
        <v>332</v>
      </c>
      <c r="C186" s="102"/>
      <c r="D186" s="99">
        <v>2440000</v>
      </c>
    </row>
    <row r="187" spans="1:4" ht="14.25">
      <c r="A187" s="100" t="s">
        <v>186</v>
      </c>
      <c r="B187" s="94" t="s">
        <v>334</v>
      </c>
      <c r="C187" s="91"/>
      <c r="D187" s="92">
        <f>D188</f>
        <v>1500000</v>
      </c>
    </row>
    <row r="188" spans="1:4" ht="15">
      <c r="A188" s="97" t="s">
        <v>65</v>
      </c>
      <c r="B188" s="95" t="s">
        <v>334</v>
      </c>
      <c r="C188" s="102">
        <v>200</v>
      </c>
      <c r="D188" s="98">
        <f>D189</f>
        <v>1500000</v>
      </c>
    </row>
    <row r="189" spans="1:4" ht="30">
      <c r="A189" s="97" t="s">
        <v>66</v>
      </c>
      <c r="B189" s="95" t="s">
        <v>334</v>
      </c>
      <c r="C189" s="102">
        <v>240</v>
      </c>
      <c r="D189" s="99">
        <v>1500000</v>
      </c>
    </row>
    <row r="190" spans="1:4" ht="14.25">
      <c r="A190" s="100" t="s">
        <v>188</v>
      </c>
      <c r="B190" s="94" t="s">
        <v>328</v>
      </c>
      <c r="C190" s="94"/>
      <c r="D190" s="92">
        <f>D191</f>
        <v>110000</v>
      </c>
    </row>
    <row r="191" spans="1:4" ht="15">
      <c r="A191" s="101" t="s">
        <v>103</v>
      </c>
      <c r="B191" s="95" t="s">
        <v>328</v>
      </c>
      <c r="C191" s="95" t="s">
        <v>102</v>
      </c>
      <c r="D191" s="98">
        <f>D192</f>
        <v>110000</v>
      </c>
    </row>
    <row r="192" spans="1:4" ht="15">
      <c r="A192" s="101" t="s">
        <v>104</v>
      </c>
      <c r="B192" s="95" t="s">
        <v>328</v>
      </c>
      <c r="C192" s="95" t="s">
        <v>101</v>
      </c>
      <c r="D192" s="99">
        <v>110000</v>
      </c>
    </row>
    <row r="193" spans="1:4" ht="30">
      <c r="A193" s="93" t="s">
        <v>75</v>
      </c>
      <c r="B193" s="106" t="s">
        <v>159</v>
      </c>
      <c r="C193" s="107"/>
      <c r="D193" s="92">
        <f>D194</f>
        <v>7612077.35</v>
      </c>
    </row>
    <row r="194" spans="1:4" ht="43.5">
      <c r="A194" s="103" t="s">
        <v>248</v>
      </c>
      <c r="B194" s="106" t="s">
        <v>158</v>
      </c>
      <c r="C194" s="107"/>
      <c r="D194" s="92">
        <f>D195+D198+D206+D201+D209</f>
        <v>7612077.35</v>
      </c>
    </row>
    <row r="195" spans="1:4" ht="29.25">
      <c r="A195" s="103" t="s">
        <v>304</v>
      </c>
      <c r="B195" s="106" t="s">
        <v>293</v>
      </c>
      <c r="C195" s="107"/>
      <c r="D195" s="92">
        <f>D196</f>
        <v>50000</v>
      </c>
    </row>
    <row r="196" spans="1:4" ht="15">
      <c r="A196" s="97" t="s">
        <v>65</v>
      </c>
      <c r="B196" s="107" t="s">
        <v>293</v>
      </c>
      <c r="C196" s="107" t="s">
        <v>57</v>
      </c>
      <c r="D196" s="98">
        <f>D197</f>
        <v>50000</v>
      </c>
    </row>
    <row r="197" spans="1:4" ht="30">
      <c r="A197" s="97" t="s">
        <v>66</v>
      </c>
      <c r="B197" s="107" t="s">
        <v>293</v>
      </c>
      <c r="C197" s="107" t="s">
        <v>58</v>
      </c>
      <c r="D197" s="99">
        <v>50000</v>
      </c>
    </row>
    <row r="198" spans="1:4" ht="29.25">
      <c r="A198" s="103" t="s">
        <v>305</v>
      </c>
      <c r="B198" s="106" t="s">
        <v>294</v>
      </c>
      <c r="C198" s="107"/>
      <c r="D198" s="92">
        <f>D199</f>
        <v>344345</v>
      </c>
    </row>
    <row r="199" spans="1:4" ht="15">
      <c r="A199" s="97" t="s">
        <v>65</v>
      </c>
      <c r="B199" s="107" t="s">
        <v>294</v>
      </c>
      <c r="C199" s="107" t="s">
        <v>57</v>
      </c>
      <c r="D199" s="98">
        <f>D200</f>
        <v>344345</v>
      </c>
    </row>
    <row r="200" spans="1:4" ht="30">
      <c r="A200" s="97" t="s">
        <v>66</v>
      </c>
      <c r="B200" s="107" t="s">
        <v>294</v>
      </c>
      <c r="C200" s="107" t="s">
        <v>58</v>
      </c>
      <c r="D200" s="99">
        <v>344345</v>
      </c>
    </row>
    <row r="201" spans="1:4" ht="29.25" customHeight="1">
      <c r="A201" s="103" t="s">
        <v>270</v>
      </c>
      <c r="B201" s="106" t="s">
        <v>325</v>
      </c>
      <c r="C201" s="106"/>
      <c r="D201" s="92">
        <f>D202+D204</f>
        <v>6772732.35</v>
      </c>
    </row>
    <row r="202" spans="1:4" ht="15">
      <c r="A202" s="97" t="s">
        <v>65</v>
      </c>
      <c r="B202" s="107" t="s">
        <v>325</v>
      </c>
      <c r="C202" s="107" t="s">
        <v>57</v>
      </c>
      <c r="D202" s="98">
        <f>D203</f>
        <v>2541289.52</v>
      </c>
    </row>
    <row r="203" spans="1:4" ht="30">
      <c r="A203" s="97" t="s">
        <v>66</v>
      </c>
      <c r="B203" s="107" t="s">
        <v>325</v>
      </c>
      <c r="C203" s="107" t="s">
        <v>58</v>
      </c>
      <c r="D203" s="99">
        <v>2541289.52</v>
      </c>
    </row>
    <row r="204" spans="1:4" ht="15">
      <c r="A204" s="97" t="s">
        <v>47</v>
      </c>
      <c r="B204" s="107" t="s">
        <v>325</v>
      </c>
      <c r="C204" s="95" t="s">
        <v>59</v>
      </c>
      <c r="D204" s="98">
        <f>D205</f>
        <v>4231442.83</v>
      </c>
    </row>
    <row r="205" spans="1:4" ht="30">
      <c r="A205" s="97" t="s">
        <v>70</v>
      </c>
      <c r="B205" s="107" t="s">
        <v>325</v>
      </c>
      <c r="C205" s="102">
        <v>810</v>
      </c>
      <c r="D205" s="99">
        <v>4231442.83</v>
      </c>
    </row>
    <row r="206" spans="1:4" ht="29.25">
      <c r="A206" s="96" t="s">
        <v>114</v>
      </c>
      <c r="B206" s="94" t="s">
        <v>331</v>
      </c>
      <c r="C206" s="95"/>
      <c r="D206" s="92">
        <f>D207</f>
        <v>100000</v>
      </c>
    </row>
    <row r="207" spans="1:4" ht="15">
      <c r="A207" s="97" t="s">
        <v>65</v>
      </c>
      <c r="B207" s="95" t="s">
        <v>331</v>
      </c>
      <c r="C207" s="95" t="s">
        <v>57</v>
      </c>
      <c r="D207" s="98">
        <f>D208</f>
        <v>100000</v>
      </c>
    </row>
    <row r="208" spans="1:4" ht="30">
      <c r="A208" s="97" t="s">
        <v>66</v>
      </c>
      <c r="B208" s="95" t="s">
        <v>331</v>
      </c>
      <c r="C208" s="95" t="s">
        <v>58</v>
      </c>
      <c r="D208" s="99">
        <f>100000</f>
        <v>100000</v>
      </c>
    </row>
    <row r="209" spans="1:4" ht="72">
      <c r="A209" s="103" t="s">
        <v>181</v>
      </c>
      <c r="B209" s="94" t="s">
        <v>324</v>
      </c>
      <c r="C209" s="102"/>
      <c r="D209" s="92">
        <f>D210</f>
        <v>345000</v>
      </c>
    </row>
    <row r="210" spans="1:4" ht="15">
      <c r="A210" s="97" t="s">
        <v>65</v>
      </c>
      <c r="B210" s="95" t="s">
        <v>324</v>
      </c>
      <c r="C210" s="102">
        <v>200</v>
      </c>
      <c r="D210" s="98">
        <f>D211</f>
        <v>345000</v>
      </c>
    </row>
    <row r="211" spans="1:4" ht="30">
      <c r="A211" s="97" t="s">
        <v>66</v>
      </c>
      <c r="B211" s="95" t="s">
        <v>324</v>
      </c>
      <c r="C211" s="102">
        <v>240</v>
      </c>
      <c r="D211" s="99">
        <f>345000</f>
        <v>345000</v>
      </c>
    </row>
    <row r="212" spans="1:4" ht="30">
      <c r="A212" s="93" t="s">
        <v>89</v>
      </c>
      <c r="B212" s="94" t="s">
        <v>209</v>
      </c>
      <c r="C212" s="94"/>
      <c r="D212" s="92">
        <f>D213</f>
        <v>152472.93</v>
      </c>
    </row>
    <row r="213" spans="1:4" ht="28.5">
      <c r="A213" s="103" t="s">
        <v>208</v>
      </c>
      <c r="B213" s="94" t="s">
        <v>210</v>
      </c>
      <c r="C213" s="94"/>
      <c r="D213" s="92">
        <f>D214+D217</f>
        <v>152472.93</v>
      </c>
    </row>
    <row r="214" spans="1:4" ht="15">
      <c r="A214" s="103" t="s">
        <v>98</v>
      </c>
      <c r="B214" s="94" t="s">
        <v>211</v>
      </c>
      <c r="C214" s="95"/>
      <c r="D214" s="92">
        <f>D215</f>
        <v>52000</v>
      </c>
    </row>
    <row r="215" spans="1:4" ht="15">
      <c r="A215" s="97" t="s">
        <v>65</v>
      </c>
      <c r="B215" s="95" t="s">
        <v>211</v>
      </c>
      <c r="C215" s="95" t="s">
        <v>57</v>
      </c>
      <c r="D215" s="98">
        <f>D216</f>
        <v>52000</v>
      </c>
    </row>
    <row r="216" spans="1:4" ht="30">
      <c r="A216" s="97" t="s">
        <v>66</v>
      </c>
      <c r="B216" s="95" t="s">
        <v>211</v>
      </c>
      <c r="C216" s="95" t="s">
        <v>58</v>
      </c>
      <c r="D216" s="99">
        <v>52000</v>
      </c>
    </row>
    <row r="217" spans="1:4" ht="14.25">
      <c r="A217" s="103" t="s">
        <v>212</v>
      </c>
      <c r="B217" s="94" t="s">
        <v>271</v>
      </c>
      <c r="C217" s="94"/>
      <c r="D217" s="92">
        <f>D218+D220+D222</f>
        <v>100472.93</v>
      </c>
    </row>
    <row r="218" spans="1:4" ht="45">
      <c r="A218" s="105" t="s">
        <v>83</v>
      </c>
      <c r="B218" s="95" t="s">
        <v>271</v>
      </c>
      <c r="C218" s="95" t="s">
        <v>54</v>
      </c>
      <c r="D218" s="98">
        <f>D219</f>
        <v>45225.54</v>
      </c>
    </row>
    <row r="219" spans="1:4" ht="15">
      <c r="A219" s="105" t="s">
        <v>84</v>
      </c>
      <c r="B219" s="95" t="s">
        <v>271</v>
      </c>
      <c r="C219" s="95" t="s">
        <v>85</v>
      </c>
      <c r="D219" s="99">
        <v>45225.54</v>
      </c>
    </row>
    <row r="220" spans="1:4" ht="15">
      <c r="A220" s="97" t="s">
        <v>65</v>
      </c>
      <c r="B220" s="95" t="s">
        <v>271</v>
      </c>
      <c r="C220" s="95" t="s">
        <v>57</v>
      </c>
      <c r="D220" s="98">
        <f>D221</f>
        <v>0</v>
      </c>
    </row>
    <row r="221" spans="1:4" ht="30">
      <c r="A221" s="97" t="s">
        <v>66</v>
      </c>
      <c r="B221" s="95" t="s">
        <v>271</v>
      </c>
      <c r="C221" s="95" t="s">
        <v>58</v>
      </c>
      <c r="D221" s="99">
        <v>0</v>
      </c>
    </row>
    <row r="222" spans="1:4" ht="15">
      <c r="A222" s="112" t="s">
        <v>47</v>
      </c>
      <c r="B222" s="95" t="s">
        <v>271</v>
      </c>
      <c r="C222" s="95" t="s">
        <v>59</v>
      </c>
      <c r="D222" s="98">
        <f>D223</f>
        <v>55247.39</v>
      </c>
    </row>
    <row r="223" spans="1:4" ht="30">
      <c r="A223" s="105" t="s">
        <v>70</v>
      </c>
      <c r="B223" s="95" t="s">
        <v>271</v>
      </c>
      <c r="C223" s="95" t="s">
        <v>48</v>
      </c>
      <c r="D223" s="99">
        <v>55247.39</v>
      </c>
    </row>
    <row r="224" spans="1:4" ht="30">
      <c r="A224" s="93" t="s">
        <v>74</v>
      </c>
      <c r="B224" s="106" t="s">
        <v>330</v>
      </c>
      <c r="C224" s="95"/>
      <c r="D224" s="92">
        <f>D225</f>
        <v>366965</v>
      </c>
    </row>
    <row r="225" spans="1:4" ht="29.25">
      <c r="A225" s="103" t="s">
        <v>160</v>
      </c>
      <c r="B225" s="94" t="s">
        <v>329</v>
      </c>
      <c r="C225" s="95"/>
      <c r="D225" s="92">
        <f>D226</f>
        <v>366965</v>
      </c>
    </row>
    <row r="226" spans="1:4" ht="14.25">
      <c r="A226" s="103" t="s">
        <v>91</v>
      </c>
      <c r="B226" s="94" t="s">
        <v>320</v>
      </c>
      <c r="C226" s="94"/>
      <c r="D226" s="92">
        <f>D227</f>
        <v>366965</v>
      </c>
    </row>
    <row r="227" spans="1:4" ht="15">
      <c r="A227" s="97" t="s">
        <v>65</v>
      </c>
      <c r="B227" s="95" t="s">
        <v>320</v>
      </c>
      <c r="C227" s="95" t="s">
        <v>57</v>
      </c>
      <c r="D227" s="98">
        <f>D228</f>
        <v>366965</v>
      </c>
    </row>
    <row r="228" spans="1:4" ht="30">
      <c r="A228" s="97" t="s">
        <v>66</v>
      </c>
      <c r="B228" s="95" t="s">
        <v>320</v>
      </c>
      <c r="C228" s="95" t="s">
        <v>58</v>
      </c>
      <c r="D228" s="99">
        <v>366965</v>
      </c>
    </row>
    <row r="229" spans="1:4" ht="30">
      <c r="A229" s="93" t="s">
        <v>289</v>
      </c>
      <c r="B229" s="106" t="s">
        <v>138</v>
      </c>
      <c r="C229" s="106"/>
      <c r="D229" s="92">
        <f>D230</f>
        <v>9558369.73</v>
      </c>
    </row>
    <row r="230" spans="1:4" ht="28.5">
      <c r="A230" s="100" t="s">
        <v>136</v>
      </c>
      <c r="B230" s="106" t="s">
        <v>139</v>
      </c>
      <c r="C230" s="106"/>
      <c r="D230" s="92">
        <f>D231</f>
        <v>9558369.73</v>
      </c>
    </row>
    <row r="231" spans="1:4" ht="14.25">
      <c r="A231" s="100" t="s">
        <v>53</v>
      </c>
      <c r="B231" s="106" t="s">
        <v>140</v>
      </c>
      <c r="C231" s="106"/>
      <c r="D231" s="92">
        <f>D232+D234+D236</f>
        <v>9558369.73</v>
      </c>
    </row>
    <row r="232" spans="1:4" ht="45">
      <c r="A232" s="109" t="s">
        <v>86</v>
      </c>
      <c r="B232" s="107" t="s">
        <v>140</v>
      </c>
      <c r="C232" s="107" t="s">
        <v>54</v>
      </c>
      <c r="D232" s="98">
        <f>D233</f>
        <v>7732189</v>
      </c>
    </row>
    <row r="233" spans="1:4" ht="15">
      <c r="A233" s="112" t="s">
        <v>96</v>
      </c>
      <c r="B233" s="107" t="s">
        <v>140</v>
      </c>
      <c r="C233" s="107" t="s">
        <v>56</v>
      </c>
      <c r="D233" s="99">
        <f>5938240+1793349+600</f>
        <v>7732189</v>
      </c>
    </row>
    <row r="234" spans="1:4" ht="15">
      <c r="A234" s="97" t="s">
        <v>65</v>
      </c>
      <c r="B234" s="107" t="s">
        <v>140</v>
      </c>
      <c r="C234" s="107" t="s">
        <v>57</v>
      </c>
      <c r="D234" s="98">
        <f>D235</f>
        <v>1791180.73</v>
      </c>
    </row>
    <row r="235" spans="1:4" ht="30">
      <c r="A235" s="97" t="s">
        <v>66</v>
      </c>
      <c r="B235" s="107" t="s">
        <v>140</v>
      </c>
      <c r="C235" s="107" t="s">
        <v>58</v>
      </c>
      <c r="D235" s="99">
        <v>1791180.73</v>
      </c>
    </row>
    <row r="236" spans="1:4" ht="15">
      <c r="A236" s="112" t="s">
        <v>47</v>
      </c>
      <c r="B236" s="107" t="s">
        <v>140</v>
      </c>
      <c r="C236" s="107" t="s">
        <v>59</v>
      </c>
      <c r="D236" s="98">
        <f>D237</f>
        <v>35000</v>
      </c>
    </row>
    <row r="237" spans="1:4" ht="15">
      <c r="A237" s="112" t="s">
        <v>67</v>
      </c>
      <c r="B237" s="107" t="s">
        <v>140</v>
      </c>
      <c r="C237" s="107" t="s">
        <v>60</v>
      </c>
      <c r="D237" s="99">
        <v>35000</v>
      </c>
    </row>
    <row r="238" spans="1:4" ht="15">
      <c r="A238" s="93" t="s">
        <v>106</v>
      </c>
      <c r="B238" s="106" t="s">
        <v>143</v>
      </c>
      <c r="C238" s="106"/>
      <c r="D238" s="92">
        <f>D239</f>
        <v>123595.56000000001</v>
      </c>
    </row>
    <row r="239" spans="1:4" ht="14.25">
      <c r="A239" s="115" t="s">
        <v>107</v>
      </c>
      <c r="B239" s="106" t="s">
        <v>144</v>
      </c>
      <c r="C239" s="106"/>
      <c r="D239" s="92">
        <f>D240+D242+D244</f>
        <v>123595.56000000001</v>
      </c>
    </row>
    <row r="240" spans="1:4" ht="60">
      <c r="A240" s="109" t="s">
        <v>346</v>
      </c>
      <c r="B240" s="107" t="s">
        <v>144</v>
      </c>
      <c r="C240" s="107" t="s">
        <v>54</v>
      </c>
      <c r="D240" s="98">
        <f>D241</f>
        <v>78979.96</v>
      </c>
    </row>
    <row r="241" spans="1:4" ht="15">
      <c r="A241" s="112" t="s">
        <v>81</v>
      </c>
      <c r="B241" s="107" t="s">
        <v>144</v>
      </c>
      <c r="C241" s="107" t="s">
        <v>56</v>
      </c>
      <c r="D241" s="99">
        <v>78979.96</v>
      </c>
    </row>
    <row r="242" spans="1:4" ht="15">
      <c r="A242" s="97" t="s">
        <v>65</v>
      </c>
      <c r="B242" s="107" t="s">
        <v>144</v>
      </c>
      <c r="C242" s="107" t="s">
        <v>57</v>
      </c>
      <c r="D242" s="98">
        <f>D243</f>
        <v>28405</v>
      </c>
    </row>
    <row r="243" spans="1:4" ht="30">
      <c r="A243" s="97" t="s">
        <v>66</v>
      </c>
      <c r="B243" s="107" t="s">
        <v>144</v>
      </c>
      <c r="C243" s="107" t="s">
        <v>58</v>
      </c>
      <c r="D243" s="99">
        <v>28405</v>
      </c>
    </row>
    <row r="244" spans="1:4" ht="15">
      <c r="A244" s="104" t="s">
        <v>344</v>
      </c>
      <c r="B244" s="107" t="s">
        <v>144</v>
      </c>
      <c r="C244" s="107" t="s">
        <v>59</v>
      </c>
      <c r="D244" s="98">
        <f>D245</f>
        <v>16210.6</v>
      </c>
    </row>
    <row r="245" spans="1:4" ht="15">
      <c r="A245" s="104" t="s">
        <v>335</v>
      </c>
      <c r="B245" s="107" t="s">
        <v>144</v>
      </c>
      <c r="C245" s="107" t="s">
        <v>336</v>
      </c>
      <c r="D245" s="99">
        <v>16210.6</v>
      </c>
    </row>
    <row r="246" spans="1:4" ht="15">
      <c r="A246" s="93" t="s">
        <v>61</v>
      </c>
      <c r="B246" s="106" t="s">
        <v>141</v>
      </c>
      <c r="C246" s="106"/>
      <c r="D246" s="92">
        <f>D247</f>
        <v>1135536</v>
      </c>
    </row>
    <row r="247" spans="1:4" ht="28.5">
      <c r="A247" s="100" t="s">
        <v>62</v>
      </c>
      <c r="B247" s="106" t="s">
        <v>142</v>
      </c>
      <c r="C247" s="106"/>
      <c r="D247" s="92">
        <f>D248</f>
        <v>1135536</v>
      </c>
    </row>
    <row r="248" spans="1:4" ht="45">
      <c r="A248" s="109" t="s">
        <v>86</v>
      </c>
      <c r="B248" s="107" t="s">
        <v>142</v>
      </c>
      <c r="C248" s="107" t="s">
        <v>54</v>
      </c>
      <c r="D248" s="98">
        <f>D249</f>
        <v>1135536</v>
      </c>
    </row>
    <row r="249" spans="1:4" ht="15">
      <c r="A249" s="112" t="s">
        <v>81</v>
      </c>
      <c r="B249" s="107" t="s">
        <v>142</v>
      </c>
      <c r="C249" s="107" t="s">
        <v>56</v>
      </c>
      <c r="D249" s="99">
        <f>907724+227812</f>
        <v>1135536</v>
      </c>
    </row>
    <row r="250" spans="1:4" ht="90">
      <c r="A250" s="93" t="s">
        <v>49</v>
      </c>
      <c r="B250" s="94" t="s">
        <v>236</v>
      </c>
      <c r="C250" s="94"/>
      <c r="D250" s="92">
        <f>D251</f>
        <v>75000</v>
      </c>
    </row>
    <row r="251" spans="1:4" ht="90">
      <c r="A251" s="104" t="s">
        <v>237</v>
      </c>
      <c r="B251" s="94" t="s">
        <v>272</v>
      </c>
      <c r="C251" s="94"/>
      <c r="D251" s="92">
        <f>D252</f>
        <v>75000</v>
      </c>
    </row>
    <row r="252" spans="1:4" ht="15">
      <c r="A252" s="97" t="s">
        <v>47</v>
      </c>
      <c r="B252" s="95" t="s">
        <v>272</v>
      </c>
      <c r="C252" s="95" t="s">
        <v>132</v>
      </c>
      <c r="D252" s="98">
        <f>D253</f>
        <v>75000</v>
      </c>
    </row>
    <row r="253" spans="1:4" ht="15">
      <c r="A253" s="97" t="s">
        <v>134</v>
      </c>
      <c r="B253" s="95" t="s">
        <v>272</v>
      </c>
      <c r="C253" s="95" t="s">
        <v>133</v>
      </c>
      <c r="D253" s="99">
        <v>75000</v>
      </c>
    </row>
    <row r="254" spans="1:4" ht="45">
      <c r="A254" s="93" t="s">
        <v>52</v>
      </c>
      <c r="B254" s="106" t="s">
        <v>137</v>
      </c>
      <c r="C254" s="106"/>
      <c r="D254" s="92">
        <f>D255</f>
        <v>1931004</v>
      </c>
    </row>
    <row r="255" spans="1:4" ht="20.25" customHeight="1">
      <c r="A255" s="100" t="s">
        <v>9</v>
      </c>
      <c r="B255" s="106" t="s">
        <v>137</v>
      </c>
      <c r="C255" s="106"/>
      <c r="D255" s="92">
        <f>D256</f>
        <v>1931004</v>
      </c>
    </row>
    <row r="256" spans="1:4" ht="27.75" customHeight="1">
      <c r="A256" s="97" t="s">
        <v>65</v>
      </c>
      <c r="B256" s="107" t="s">
        <v>137</v>
      </c>
      <c r="C256" s="107" t="s">
        <v>54</v>
      </c>
      <c r="D256" s="98">
        <f>D257</f>
        <v>1931004</v>
      </c>
    </row>
    <row r="257" spans="1:4" ht="27.75" customHeight="1">
      <c r="A257" s="97" t="s">
        <v>66</v>
      </c>
      <c r="B257" s="107" t="s">
        <v>137</v>
      </c>
      <c r="C257" s="107" t="s">
        <v>56</v>
      </c>
      <c r="D257" s="99">
        <v>1931004</v>
      </c>
    </row>
    <row r="258" spans="1:4" ht="24.75" customHeight="1">
      <c r="A258" s="116" t="s">
        <v>337</v>
      </c>
      <c r="B258" s="94" t="s">
        <v>338</v>
      </c>
      <c r="C258" s="106"/>
      <c r="D258" s="92">
        <f>D259</f>
        <v>10000000</v>
      </c>
    </row>
    <row r="259" spans="1:4" ht="13.5" customHeight="1">
      <c r="A259" s="100" t="s">
        <v>78</v>
      </c>
      <c r="B259" s="94" t="s">
        <v>339</v>
      </c>
      <c r="C259" s="106"/>
      <c r="D259" s="92">
        <f>D260</f>
        <v>10000000</v>
      </c>
    </row>
    <row r="260" spans="1:4" ht="27.75" customHeight="1">
      <c r="A260" s="100" t="s">
        <v>340</v>
      </c>
      <c r="B260" s="94" t="s">
        <v>341</v>
      </c>
      <c r="C260" s="106"/>
      <c r="D260" s="92">
        <f>D261</f>
        <v>10000000</v>
      </c>
    </row>
    <row r="261" spans="1:4" ht="15" customHeight="1">
      <c r="A261" s="104" t="s">
        <v>343</v>
      </c>
      <c r="B261" s="95" t="s">
        <v>341</v>
      </c>
      <c r="C261" s="95" t="s">
        <v>132</v>
      </c>
      <c r="D261" s="98">
        <f>D262</f>
        <v>10000000</v>
      </c>
    </row>
    <row r="262" spans="1:4" ht="15.75" customHeight="1">
      <c r="A262" s="117" t="s">
        <v>342</v>
      </c>
      <c r="B262" s="95" t="s">
        <v>341</v>
      </c>
      <c r="C262" s="95" t="s">
        <v>133</v>
      </c>
      <c r="D262" s="99">
        <v>10000000</v>
      </c>
    </row>
    <row r="263" spans="1:4" ht="15">
      <c r="A263" s="118" t="s">
        <v>14</v>
      </c>
      <c r="B263" s="106" t="s">
        <v>273</v>
      </c>
      <c r="C263" s="95"/>
      <c r="D263" s="92">
        <f>D264</f>
        <v>808957.29</v>
      </c>
    </row>
    <row r="264" spans="1:4" ht="14.25">
      <c r="A264" s="86" t="s">
        <v>124</v>
      </c>
      <c r="B264" s="119" t="s">
        <v>274</v>
      </c>
      <c r="C264" s="94"/>
      <c r="D264" s="92">
        <f>D265+D267+D269</f>
        <v>808957.29</v>
      </c>
    </row>
    <row r="265" spans="1:4" ht="15">
      <c r="A265" s="97" t="s">
        <v>65</v>
      </c>
      <c r="B265" s="120" t="s">
        <v>274</v>
      </c>
      <c r="C265" s="95" t="s">
        <v>57</v>
      </c>
      <c r="D265" s="98">
        <f>D266</f>
        <v>157844</v>
      </c>
    </row>
    <row r="266" spans="1:4" ht="30">
      <c r="A266" s="97" t="s">
        <v>66</v>
      </c>
      <c r="B266" s="120" t="s">
        <v>274</v>
      </c>
      <c r="C266" s="95" t="s">
        <v>58</v>
      </c>
      <c r="D266" s="99">
        <v>157844</v>
      </c>
    </row>
    <row r="267" spans="1:4" ht="15">
      <c r="A267" s="101" t="s">
        <v>103</v>
      </c>
      <c r="B267" s="120" t="s">
        <v>274</v>
      </c>
      <c r="C267" s="95" t="s">
        <v>102</v>
      </c>
      <c r="D267" s="98">
        <f>D268</f>
        <v>576033.29</v>
      </c>
    </row>
    <row r="268" spans="1:4" ht="15">
      <c r="A268" s="101" t="s">
        <v>104</v>
      </c>
      <c r="B268" s="120" t="s">
        <v>274</v>
      </c>
      <c r="C268" s="95" t="s">
        <v>101</v>
      </c>
      <c r="D268" s="99">
        <v>576033.29</v>
      </c>
    </row>
    <row r="269" spans="1:4" ht="15">
      <c r="A269" s="105" t="s">
        <v>47</v>
      </c>
      <c r="B269" s="120" t="s">
        <v>274</v>
      </c>
      <c r="C269" s="95" t="s">
        <v>59</v>
      </c>
      <c r="D269" s="98">
        <f>D270</f>
        <v>75080</v>
      </c>
    </row>
    <row r="270" spans="1:4" ht="15">
      <c r="A270" s="101" t="s">
        <v>67</v>
      </c>
      <c r="B270" s="120" t="s">
        <v>274</v>
      </c>
      <c r="C270" s="95" t="s">
        <v>60</v>
      </c>
      <c r="D270" s="99">
        <v>75080</v>
      </c>
    </row>
    <row r="271" spans="1:4" ht="30">
      <c r="A271" s="93" t="s">
        <v>92</v>
      </c>
      <c r="B271" s="106" t="s">
        <v>161</v>
      </c>
      <c r="C271" s="95" t="s">
        <v>79</v>
      </c>
      <c r="D271" s="92">
        <f>D272</f>
        <v>298320</v>
      </c>
    </row>
    <row r="272" spans="1:4" ht="14.25">
      <c r="A272" s="103" t="s">
        <v>78</v>
      </c>
      <c r="B272" s="119" t="s">
        <v>162</v>
      </c>
      <c r="C272" s="94" t="s">
        <v>79</v>
      </c>
      <c r="D272" s="92">
        <f>D273</f>
        <v>298320</v>
      </c>
    </row>
    <row r="273" spans="1:4" ht="28.5">
      <c r="A273" s="103" t="s">
        <v>20</v>
      </c>
      <c r="B273" s="119" t="s">
        <v>163</v>
      </c>
      <c r="C273" s="94" t="s">
        <v>79</v>
      </c>
      <c r="D273" s="92">
        <f>D274+D276</f>
        <v>298320</v>
      </c>
    </row>
    <row r="274" spans="1:4" ht="45">
      <c r="A274" s="105" t="s">
        <v>86</v>
      </c>
      <c r="B274" s="120" t="s">
        <v>163</v>
      </c>
      <c r="C274" s="107" t="s">
        <v>54</v>
      </c>
      <c r="D274" s="98">
        <f>D275</f>
        <v>251501</v>
      </c>
    </row>
    <row r="275" spans="1:4" ht="15">
      <c r="A275" s="105" t="s">
        <v>97</v>
      </c>
      <c r="B275" s="120" t="s">
        <v>163</v>
      </c>
      <c r="C275" s="107" t="s">
        <v>56</v>
      </c>
      <c r="D275" s="99">
        <f>193165+58336</f>
        <v>251501</v>
      </c>
    </row>
    <row r="276" spans="1:4" ht="15">
      <c r="A276" s="97" t="s">
        <v>65</v>
      </c>
      <c r="B276" s="120" t="s">
        <v>163</v>
      </c>
      <c r="C276" s="107" t="s">
        <v>57</v>
      </c>
      <c r="D276" s="98">
        <f>D277</f>
        <v>46819</v>
      </c>
    </row>
    <row r="277" spans="1:4" ht="30">
      <c r="A277" s="97" t="s">
        <v>66</v>
      </c>
      <c r="B277" s="120" t="s">
        <v>163</v>
      </c>
      <c r="C277" s="107" t="s">
        <v>58</v>
      </c>
      <c r="D277" s="99">
        <f>298320-251501</f>
        <v>46819</v>
      </c>
    </row>
  </sheetData>
  <sheetProtection/>
  <mergeCells count="2">
    <mergeCell ref="B3:C3"/>
    <mergeCell ref="A12:D12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5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8.421875" style="21" customWidth="1"/>
    <col min="2" max="2" width="49.8515625" style="21" customWidth="1"/>
    <col min="3" max="3" width="25.28125" style="21" customWidth="1"/>
    <col min="4" max="4" width="13.00390625" style="22" customWidth="1"/>
    <col min="5" max="242" width="9.140625" style="21" customWidth="1"/>
    <col min="243" max="243" width="37.7109375" style="21" customWidth="1"/>
    <col min="244" max="244" width="7.57421875" style="21" customWidth="1"/>
    <col min="245" max="246" width="9.00390625" style="21" customWidth="1"/>
    <col min="247" max="247" width="6.421875" style="21" customWidth="1"/>
    <col min="248" max="248" width="9.28125" style="21" customWidth="1"/>
    <col min="249" max="249" width="11.00390625" style="21" customWidth="1"/>
    <col min="250" max="250" width="9.8515625" style="21" customWidth="1"/>
    <col min="251" max="253" width="0" style="21" hidden="1" customWidth="1"/>
    <col min="254" max="16384" width="9.140625" style="21" customWidth="1"/>
  </cols>
  <sheetData>
    <row r="1" ht="12">
      <c r="B1" s="80" t="s">
        <v>319</v>
      </c>
    </row>
    <row r="2" ht="12">
      <c r="B2" s="21" t="s">
        <v>311</v>
      </c>
    </row>
    <row r="3" ht="12">
      <c r="B3" s="21" t="s">
        <v>317</v>
      </c>
    </row>
    <row r="4" ht="12">
      <c r="B4" s="21" t="s">
        <v>348</v>
      </c>
    </row>
    <row r="6" spans="3:7" ht="12">
      <c r="C6" s="21" t="s">
        <v>268</v>
      </c>
      <c r="D6" s="21"/>
      <c r="E6" s="22"/>
      <c r="F6" s="22"/>
      <c r="G6" s="22"/>
    </row>
    <row r="7" spans="3:7" ht="12">
      <c r="C7" s="21" t="s">
        <v>128</v>
      </c>
      <c r="D7" s="21"/>
      <c r="E7" s="22"/>
      <c r="F7" s="22"/>
      <c r="G7" s="22"/>
    </row>
    <row r="8" spans="3:7" ht="24">
      <c r="C8" s="79" t="s">
        <v>312</v>
      </c>
      <c r="D8" s="21"/>
      <c r="E8" s="22"/>
      <c r="F8" s="22"/>
      <c r="G8" s="22"/>
    </row>
    <row r="9" spans="3:7" ht="12">
      <c r="C9" s="21" t="s">
        <v>275</v>
      </c>
      <c r="D9" s="21"/>
      <c r="E9" s="22"/>
      <c r="F9" s="22"/>
      <c r="G9" s="22"/>
    </row>
    <row r="10" ht="12">
      <c r="C10" s="22"/>
    </row>
    <row r="11" spans="1:3" ht="12">
      <c r="A11" s="124" t="s">
        <v>256</v>
      </c>
      <c r="B11" s="124"/>
      <c r="C11" s="124"/>
    </row>
    <row r="12" ht="12">
      <c r="B12" s="23"/>
    </row>
    <row r="13" ht="12">
      <c r="C13" s="24" t="s">
        <v>100</v>
      </c>
    </row>
    <row r="14" spans="1:3" ht="30" customHeight="1">
      <c r="A14" s="26" t="s">
        <v>257</v>
      </c>
      <c r="B14" s="26" t="s">
        <v>258</v>
      </c>
      <c r="C14" s="26" t="s">
        <v>130</v>
      </c>
    </row>
    <row r="15" spans="1:3" ht="12">
      <c r="A15" s="25">
        <v>1</v>
      </c>
      <c r="B15" s="25">
        <v>2</v>
      </c>
      <c r="C15" s="25">
        <v>3</v>
      </c>
    </row>
    <row r="16" spans="1:3" ht="24">
      <c r="A16" s="20"/>
      <c r="B16" s="53" t="s">
        <v>109</v>
      </c>
      <c r="C16" s="29"/>
    </row>
    <row r="17" spans="1:4" ht="12">
      <c r="A17" s="22"/>
      <c r="B17" s="43" t="s">
        <v>4</v>
      </c>
      <c r="C17" s="29">
        <f>C18+C24+C26+C29+C32+C36+C38+C40+C42</f>
        <v>93564737.98</v>
      </c>
      <c r="D17" s="27"/>
    </row>
    <row r="18" spans="1:3" ht="12">
      <c r="A18" s="68" t="s">
        <v>259</v>
      </c>
      <c r="B18" s="69" t="s">
        <v>5</v>
      </c>
      <c r="C18" s="29">
        <f>C19+C20+C21+C22+C23</f>
        <v>31388459.92</v>
      </c>
    </row>
    <row r="19" spans="1:4" s="23" customFormat="1" ht="36">
      <c r="A19" s="70" t="s">
        <v>8</v>
      </c>
      <c r="B19" s="71" t="s">
        <v>51</v>
      </c>
      <c r="C19" s="31">
        <f>'приложение 4'!F17</f>
        <v>1931004</v>
      </c>
      <c r="D19" s="11"/>
    </row>
    <row r="20" spans="1:3" ht="24">
      <c r="A20" s="72" t="s">
        <v>11</v>
      </c>
      <c r="B20" s="71" t="s">
        <v>10</v>
      </c>
      <c r="C20" s="31">
        <v>10693905.73</v>
      </c>
    </row>
    <row r="21" spans="1:4" ht="12">
      <c r="A21" s="72" t="s">
        <v>108</v>
      </c>
      <c r="B21" s="73" t="s">
        <v>106</v>
      </c>
      <c r="C21" s="31">
        <v>123595.56</v>
      </c>
      <c r="D21" s="21"/>
    </row>
    <row r="22" spans="1:4" ht="12">
      <c r="A22" s="72" t="s">
        <v>13</v>
      </c>
      <c r="B22" s="73" t="s">
        <v>12</v>
      </c>
      <c r="C22" s="31">
        <f>'приложение 4'!F45</f>
        <v>400000</v>
      </c>
      <c r="D22" s="21"/>
    </row>
    <row r="23" spans="1:4" ht="12">
      <c r="A23" s="72" t="s">
        <v>15</v>
      </c>
      <c r="B23" s="73" t="s">
        <v>14</v>
      </c>
      <c r="C23" s="31">
        <v>18239954.63</v>
      </c>
      <c r="D23" s="21"/>
    </row>
    <row r="24" spans="1:4" ht="12">
      <c r="A24" s="68" t="s">
        <v>260</v>
      </c>
      <c r="B24" s="69" t="s">
        <v>16</v>
      </c>
      <c r="C24" s="29">
        <f>C25</f>
        <v>298320</v>
      </c>
      <c r="D24" s="21"/>
    </row>
    <row r="25" spans="1:4" ht="12">
      <c r="A25" s="72" t="s">
        <v>19</v>
      </c>
      <c r="B25" s="73" t="s">
        <v>18</v>
      </c>
      <c r="C25" s="31">
        <f>'приложение 4'!F101</f>
        <v>298320</v>
      </c>
      <c r="D25" s="21"/>
    </row>
    <row r="26" spans="1:4" ht="12">
      <c r="A26" s="68" t="s">
        <v>261</v>
      </c>
      <c r="B26" s="74" t="s">
        <v>21</v>
      </c>
      <c r="C26" s="29">
        <f>C27+C28</f>
        <v>3550418.94</v>
      </c>
      <c r="D26" s="21"/>
    </row>
    <row r="27" spans="1:4" ht="24">
      <c r="A27" s="72" t="s">
        <v>24</v>
      </c>
      <c r="B27" s="73" t="s">
        <v>23</v>
      </c>
      <c r="C27" s="31">
        <f>'приложение 4'!F110</f>
        <v>2641669.15</v>
      </c>
      <c r="D27" s="21"/>
    </row>
    <row r="28" spans="1:4" ht="12">
      <c r="A28" s="72" t="s">
        <v>50</v>
      </c>
      <c r="B28" s="73" t="s">
        <v>80</v>
      </c>
      <c r="C28" s="31">
        <v>908749.79</v>
      </c>
      <c r="D28" s="21"/>
    </row>
    <row r="29" spans="1:4" ht="12">
      <c r="A29" s="68" t="s">
        <v>262</v>
      </c>
      <c r="B29" s="75" t="s">
        <v>113</v>
      </c>
      <c r="C29" s="29">
        <f>C30+C31</f>
        <v>10673460.07</v>
      </c>
      <c r="D29" s="21"/>
    </row>
    <row r="30" spans="1:4" ht="12">
      <c r="A30" s="72" t="s">
        <v>116</v>
      </c>
      <c r="B30" s="76" t="s">
        <v>118</v>
      </c>
      <c r="C30" s="31">
        <v>10523460.07</v>
      </c>
      <c r="D30" s="21"/>
    </row>
    <row r="31" spans="1:4" ht="12">
      <c r="A31" s="72" t="s">
        <v>111</v>
      </c>
      <c r="B31" s="76" t="s">
        <v>112</v>
      </c>
      <c r="C31" s="31">
        <f>'приложение 4'!F157</f>
        <v>150000</v>
      </c>
      <c r="D31" s="21"/>
    </row>
    <row r="32" spans="1:4" ht="12">
      <c r="A32" s="68" t="s">
        <v>263</v>
      </c>
      <c r="B32" s="75" t="s">
        <v>25</v>
      </c>
      <c r="C32" s="29">
        <f>C33+C35+C34</f>
        <v>26555879.54</v>
      </c>
      <c r="D32" s="21"/>
    </row>
    <row r="33" spans="1:4" ht="12">
      <c r="A33" s="72" t="s">
        <v>28</v>
      </c>
      <c r="B33" s="76" t="s">
        <v>27</v>
      </c>
      <c r="C33" s="31">
        <v>4784290.01</v>
      </c>
      <c r="D33" s="21"/>
    </row>
    <row r="34" spans="1:4" ht="12">
      <c r="A34" s="72" t="s">
        <v>29</v>
      </c>
      <c r="B34" s="77" t="s">
        <v>105</v>
      </c>
      <c r="C34" s="31">
        <v>8491286.14</v>
      </c>
      <c r="D34" s="21"/>
    </row>
    <row r="35" spans="1:4" ht="12">
      <c r="A35" s="72" t="s">
        <v>31</v>
      </c>
      <c r="B35" s="77" t="s">
        <v>30</v>
      </c>
      <c r="C35" s="31">
        <v>13280303.39</v>
      </c>
      <c r="D35" s="21"/>
    </row>
    <row r="36" spans="1:4" ht="12">
      <c r="A36" s="68" t="s">
        <v>264</v>
      </c>
      <c r="B36" s="75" t="s">
        <v>32</v>
      </c>
      <c r="C36" s="29">
        <f>C37</f>
        <v>152472.93</v>
      </c>
      <c r="D36" s="21"/>
    </row>
    <row r="37" spans="1:4" ht="12">
      <c r="A37" s="72" t="s">
        <v>35</v>
      </c>
      <c r="B37" s="71" t="s">
        <v>34</v>
      </c>
      <c r="C37" s="31">
        <v>152472.93</v>
      </c>
      <c r="D37" s="21"/>
    </row>
    <row r="38" spans="1:4" ht="12">
      <c r="A38" s="68" t="s">
        <v>265</v>
      </c>
      <c r="B38" s="69" t="s">
        <v>36</v>
      </c>
      <c r="C38" s="29">
        <f>C39</f>
        <v>7276946.74</v>
      </c>
      <c r="D38" s="21"/>
    </row>
    <row r="39" spans="1:4" ht="12">
      <c r="A39" s="72" t="s">
        <v>39</v>
      </c>
      <c r="B39" s="71" t="s">
        <v>38</v>
      </c>
      <c r="C39" s="31">
        <v>7276946.74</v>
      </c>
      <c r="D39" s="21"/>
    </row>
    <row r="40" spans="1:4" ht="12">
      <c r="A40" s="68" t="s">
        <v>266</v>
      </c>
      <c r="B40" s="69" t="s">
        <v>40</v>
      </c>
      <c r="C40" s="29">
        <f>C41</f>
        <v>10676000</v>
      </c>
      <c r="D40" s="21"/>
    </row>
    <row r="41" spans="1:4" ht="12">
      <c r="A41" s="72" t="s">
        <v>43</v>
      </c>
      <c r="B41" s="71" t="s">
        <v>42</v>
      </c>
      <c r="C41" s="31">
        <v>10676000</v>
      </c>
      <c r="D41" s="21"/>
    </row>
    <row r="42" spans="1:4" ht="12">
      <c r="A42" s="68" t="s">
        <v>267</v>
      </c>
      <c r="B42" s="69" t="s">
        <v>44</v>
      </c>
      <c r="C42" s="29">
        <f>C43</f>
        <v>2992779.84</v>
      </c>
      <c r="D42" s="21"/>
    </row>
    <row r="43" spans="1:4" ht="12">
      <c r="A43" s="72" t="s">
        <v>46</v>
      </c>
      <c r="B43" s="71" t="s">
        <v>99</v>
      </c>
      <c r="C43" s="31">
        <f>'приложение 4'!F313</f>
        <v>2992779.84</v>
      </c>
      <c r="D43" s="21"/>
    </row>
    <row r="44" spans="1:4" ht="12">
      <c r="A44" s="4"/>
      <c r="B44" s="78"/>
      <c r="C44" s="32"/>
      <c r="D44" s="21"/>
    </row>
    <row r="45" spans="1:4" ht="12">
      <c r="A45" s="4"/>
      <c r="B45" s="16"/>
      <c r="C45" s="29"/>
      <c r="D45" s="21"/>
    </row>
    <row r="46" spans="1:4" ht="12">
      <c r="A46" s="4"/>
      <c r="B46" s="16"/>
      <c r="C46" s="29"/>
      <c r="D46" s="21"/>
    </row>
    <row r="94" ht="12">
      <c r="D94" s="21"/>
    </row>
    <row r="99" ht="12">
      <c r="D99" s="21"/>
    </row>
    <row r="100" ht="12">
      <c r="D100" s="21"/>
    </row>
    <row r="101" ht="12">
      <c r="D101" s="21"/>
    </row>
    <row r="103" ht="12">
      <c r="D103" s="21"/>
    </row>
    <row r="104" ht="12">
      <c r="D104" s="21"/>
    </row>
    <row r="106" ht="12">
      <c r="D106" s="21"/>
    </row>
    <row r="107" ht="12">
      <c r="D107" s="21"/>
    </row>
    <row r="108" ht="12">
      <c r="D108" s="21"/>
    </row>
    <row r="114" ht="12">
      <c r="D114" s="21"/>
    </row>
    <row r="115" ht="12">
      <c r="D115" s="21"/>
    </row>
    <row r="117" ht="12">
      <c r="D117" s="21"/>
    </row>
    <row r="118" ht="12">
      <c r="D118" s="21"/>
    </row>
    <row r="121" ht="12">
      <c r="D121" s="21"/>
    </row>
    <row r="127" ht="12">
      <c r="D127" s="21"/>
    </row>
    <row r="128" ht="12">
      <c r="D128" s="21"/>
    </row>
    <row r="129" ht="12">
      <c r="D129" s="21"/>
    </row>
    <row r="130" ht="12">
      <c r="D130" s="21"/>
    </row>
    <row r="131" ht="12">
      <c r="D131" s="21"/>
    </row>
    <row r="132" ht="12">
      <c r="D132" s="21"/>
    </row>
    <row r="133" ht="12">
      <c r="D133" s="21"/>
    </row>
    <row r="134" ht="12">
      <c r="D134" s="21"/>
    </row>
    <row r="135" ht="12">
      <c r="D135" s="21"/>
    </row>
    <row r="136" ht="12">
      <c r="D136" s="21"/>
    </row>
    <row r="137" ht="12">
      <c r="D137" s="21"/>
    </row>
    <row r="138" ht="12">
      <c r="D138" s="21"/>
    </row>
    <row r="139" ht="12">
      <c r="D139" s="21"/>
    </row>
    <row r="153" ht="12">
      <c r="D153" s="21"/>
    </row>
    <row r="155" ht="12">
      <c r="D155" s="21"/>
    </row>
    <row r="156" ht="12">
      <c r="D156" s="21"/>
    </row>
    <row r="157" ht="12">
      <c r="D157" s="21"/>
    </row>
    <row r="158" ht="12">
      <c r="D158" s="21"/>
    </row>
    <row r="159" ht="12">
      <c r="D159" s="21"/>
    </row>
    <row r="160" ht="12">
      <c r="D160" s="21"/>
    </row>
    <row r="161" ht="12">
      <c r="D161" s="21"/>
    </row>
    <row r="162" ht="12">
      <c r="D162" s="21"/>
    </row>
    <row r="163" ht="12">
      <c r="D163" s="21"/>
    </row>
    <row r="164" ht="12">
      <c r="D164" s="21"/>
    </row>
    <row r="165" ht="12">
      <c r="D165" s="21"/>
    </row>
    <row r="166" ht="12">
      <c r="D166" s="21"/>
    </row>
    <row r="167" ht="12">
      <c r="D167" s="21"/>
    </row>
    <row r="168" ht="12">
      <c r="D168" s="21"/>
    </row>
    <row r="169" ht="12">
      <c r="D169" s="21"/>
    </row>
    <row r="170" ht="12">
      <c r="D170" s="21"/>
    </row>
    <row r="171" ht="12">
      <c r="D171" s="21"/>
    </row>
    <row r="172" ht="12">
      <c r="D172" s="21"/>
    </row>
    <row r="180" s="36" customFormat="1" ht="12">
      <c r="D180" s="37"/>
    </row>
    <row r="183" s="36" customFormat="1" ht="12">
      <c r="D183" s="37"/>
    </row>
    <row r="184" ht="12">
      <c r="D184" s="21"/>
    </row>
    <row r="202" ht="12">
      <c r="D202" s="21"/>
    </row>
    <row r="205" ht="12">
      <c r="D205" s="21"/>
    </row>
  </sheetData>
  <sheetProtection/>
  <mergeCells count="1">
    <mergeCell ref="A11:C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2016-10-17T20:00:54Z</dcterms:modified>
  <cp:category/>
  <cp:version/>
  <cp:contentType/>
  <cp:contentStatus/>
</cp:coreProperties>
</file>