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2120" windowHeight="8592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Резервный фонд" sheetId="5" r:id="rId5"/>
    <sheet name="муниц.долг." sheetId="6" r:id="rId6"/>
    <sheet name="отчет о мун. служ." sheetId="7" r:id="rId7"/>
    <sheet name="отчет по МП" sheetId="8" r:id="rId8"/>
    <sheet name="Отчет о дорожном фонде" sheetId="9" r:id="rId9"/>
  </sheets>
  <definedNames>
    <definedName name="DataRange">'приложение 1'!#REF!</definedName>
    <definedName name="_xlnm.Print_Titles" localSheetId="7">'отчет по МП'!$A:$F,'отчет по МП'!$3:$4</definedName>
    <definedName name="_xlnm.Print_Titles" localSheetId="0">'приложение 1'!$B:$G,'приложение 1'!$11:$12</definedName>
    <definedName name="_xlnm.Print_Titles" localSheetId="1">'приложение 2'!$A:$D,'приложение 2'!$9:$12</definedName>
    <definedName name="_xlnm.Print_Area" localSheetId="0">'приложение 1'!$A$1:$G$55</definedName>
    <definedName name="_xlnm.Print_Area" localSheetId="1">'приложение 2'!$A$1:$D$391</definedName>
  </definedNames>
  <calcPr fullCalcOnLoad="1"/>
</workbook>
</file>

<file path=xl/sharedStrings.xml><?xml version="1.0" encoding="utf-8"?>
<sst xmlns="http://schemas.openxmlformats.org/spreadsheetml/2006/main" count="1414" uniqueCount="940">
  <si>
    <t>Приложение 1</t>
  </si>
  <si>
    <t xml:space="preserve">к Решению Сельской Думы муниципального образования сельского поселения село Ворсино </t>
  </si>
  <si>
    <t>Исполнено</t>
  </si>
  <si>
    <t>МУНИЦИПАЛЬНОГО ОБРАЗОВАНИЯ СЕЛЬСКОГО ПОСЕЛЕНИЯ СЕЛО ВОРСИНО</t>
  </si>
  <si>
    <t>ИСПОЛНЕНИЕ ДОХОДОВ БЮДЖЕТА</t>
  </si>
  <si>
    <t>Код дохода по бюджетной классификацией</t>
  </si>
  <si>
    <t>0000</t>
  </si>
  <si>
    <t>182</t>
  </si>
  <si>
    <t>01</t>
  </si>
  <si>
    <t>110</t>
  </si>
  <si>
    <t>10</t>
  </si>
  <si>
    <t>120</t>
  </si>
  <si>
    <t>003</t>
  </si>
  <si>
    <t>3</t>
  </si>
  <si>
    <t>Наименование показателей</t>
  </si>
  <si>
    <t>1000</t>
  </si>
  <si>
    <t>3000</t>
  </si>
  <si>
    <t>Приложение 2</t>
  </si>
  <si>
    <t>Приложение 3</t>
  </si>
  <si>
    <t>ИСПОЛНЕНИЕ РАСХОДОВ БЮДЖЕТА</t>
  </si>
  <si>
    <t>Наименование главных распорядителей и наименование показателей бюджетной классификации</t>
  </si>
  <si>
    <t>Уточненный план</t>
  </si>
  <si>
    <t>4</t>
  </si>
  <si>
    <t>Расходы бюджета - всего</t>
  </si>
  <si>
    <t>в том числе:</t>
  </si>
  <si>
    <t>Администрация муниципального образования сельского поселения село Ворсино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</si>
  <si>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</si>
  <si>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</si>
  <si>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</si>
  <si>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</si>
  <si>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</si>
  <si>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</si>
  <si>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</si>
  <si>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</si>
  <si>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0113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</si>
  <si>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</si>
  <si>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</si>
  <si>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</si>
  <si>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Обеспечение 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</si>
  <si>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</si>
  <si>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</si>
  <si>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</si>
  <si>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</si>
  <si>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</si>
  <si>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</si>
  <si>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</si>
  <si>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</si>
  <si>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</si>
  <si>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</si>
  <si>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</si>
  <si>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Социальное обеспечение населения</t>
  </si>
  <si>
    <t>1003</t>
  </si>
  <si>
    <t>Физическая культура</t>
  </si>
  <si>
    <t>1101</t>
  </si>
  <si>
    <t>Приложение 4</t>
  </si>
  <si>
    <t>Раздел, подраздел</t>
  </si>
  <si>
    <t>РАСХОДЫ БЮДЖЕТА, ВСЕГО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</si>
  <si>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</si>
  <si>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</si>
  <si>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</si>
  <si>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</si>
  <si>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</si>
  <si>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</si>
  <si>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</si>
  <si>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</si>
  <si>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</si>
  <si>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</si>
  <si>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</si>
  <si>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КИНЕМОТОГРАФИЯ</t>
  </si>
  <si>
    <t>СОЦИАЛЬНАЯ ПОЛИТИКА</t>
  </si>
  <si>
    <t>ФИЗИЧЕСКАЯ КУЛЬТУРА И СПОРТ</t>
  </si>
  <si>
    <t>ИСПОЛНЕНИЕ ИСТОЧНИКОВ ФИНАНСИРОВАНИЯ ДЕФИЦИТА БЮДЖЕТА</t>
  </si>
  <si>
    <t>КБК</t>
  </si>
  <si>
    <t>Наименование показателей бюджетной классификации</t>
  </si>
  <si>
    <t>Уточненные бюджетные назначения</t>
  </si>
  <si>
    <t>Источники финансирования дефицита бюджета - всего</t>
  </si>
  <si>
    <t>01050201</t>
  </si>
  <si>
    <t>510</t>
  </si>
  <si>
    <t>610</t>
  </si>
  <si>
    <t xml:space="preserve">Сумма </t>
  </si>
  <si>
    <t>Наименование распорядительного документа</t>
  </si>
  <si>
    <t>номер</t>
  </si>
  <si>
    <t>дата</t>
  </si>
  <si>
    <t>Номер счета бюджетного учета</t>
  </si>
  <si>
    <t>Сумма</t>
  </si>
  <si>
    <t>документ-основание</t>
  </si>
  <si>
    <t>Вид (долговой инструмент)</t>
  </si>
  <si>
    <t>0700</t>
  </si>
  <si>
    <t>0707</t>
  </si>
  <si>
    <t>0409</t>
  </si>
  <si>
    <t>Дорожное хозяйство (дорожные фонды)</t>
  </si>
  <si>
    <t>ОБРАЗОВАНИЕ</t>
  </si>
  <si>
    <t>Молодежная политика и оздоровление детей</t>
  </si>
  <si>
    <t>Возникновение за должности</t>
  </si>
  <si>
    <t>Срок погашения за задолженности (окончания действия обязательства)</t>
  </si>
  <si>
    <t>Иные закупки товаров, работ и услуг для обеспечения государственных (муниципальных) нужд</t>
  </si>
  <si>
    <t>Муниципальная программа "Кадровая политика в муниципальном образовании сельском поселении село Ворсино"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</si>
  <si>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</si>
  <si>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</si>
  <si>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</si>
  <si>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Закупка товаров, работ и услуг для государственных (муниципальных) нужд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</si>
  <si>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</si>
  <si>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мероприятий по обеспечению пожарной безопасности на территории поселения</t>
  </si>
  <si>
    <t>Муниципальная программа "Развитие дорожного хозяйства муниципального образования сельского поселения село Ворсино"</t>
  </si>
  <si>
    <t>Реализация мероприятий в области земельных отношений и инвентаризации объектов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</si>
  <si>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</si>
  <si>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</si>
  <si>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Муниципальная программа "Молодёжь муниципального образования сельского поселения село Ворсино"</t>
  </si>
  <si>
    <t>Вовлечение молодёжи в социальную политику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</si>
  <si>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</si>
  <si>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</si>
  <si>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обеспечение деятельности муниципальных учреждений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</si>
  <si>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</si>
  <si>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 xml:space="preserve">   </t>
  </si>
  <si>
    <t>Обеспечение безопасности дорожного движения</t>
  </si>
  <si>
    <t>Прочие мероприятия по благоустройству</t>
  </si>
  <si>
    <t>2100</t>
  </si>
  <si>
    <t>0021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</si>
  <si>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</si>
  <si>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</si>
  <si>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</si>
  <si>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</si>
  <si>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</si>
  <si>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</si>
  <si>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</si>
  <si>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</si>
  <si>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</si>
  <si>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</si>
  <si>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</si>
  <si>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</si>
  <si>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</si>
  <si>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</si>
  <si>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</si>
  <si>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</si>
  <si>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</si>
  <si>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</si>
  <si>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</si>
  <si>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</si>
  <si>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"Старшее поколение" муниципальной программы "Развитие систем социального обеспечения населения"</t>
  </si>
  <si>
    <t>Неисполненные назначения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</si>
  <si>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</si>
  <si>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</si>
  <si>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Межбюджетные трансферты, передаваемые бюджетам сельских  поселений для компенсации расходов возникших результате реализации  полномочий по организации в границах поселения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 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</si>
  <si>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81 0 00 00420</t>
  </si>
  <si>
    <t>68 0 01 00400</t>
  </si>
  <si>
    <t>75 0 00 00480</t>
  </si>
  <si>
    <t>09 0 01 00600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</si>
  <si>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</si>
  <si>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</si>
  <si>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08 0 00 00000</t>
  </si>
  <si>
    <t>08 0 01 08020</t>
  </si>
  <si>
    <t>23 0 00 00000</t>
  </si>
  <si>
    <t>23 0 01 23010</t>
  </si>
  <si>
    <t xml:space="preserve">  Празднование Дня Победы</t>
  </si>
  <si>
    <t>27 0 01 00000</t>
  </si>
  <si>
    <t>27 0 01 27010</t>
  </si>
  <si>
    <t xml:space="preserve">  Благоустройство памятных мест</t>
  </si>
  <si>
    <t>38 0 00 00000</t>
  </si>
  <si>
    <t>38 0 01 98030</t>
  </si>
  <si>
    <t>Увеличение прочих остатков денежных средств бюджетов сельский поселений</t>
  </si>
  <si>
    <t>Уменьшение прочих остатков денежных средств бюджетов сельский поселений</t>
  </si>
  <si>
    <t xml:space="preserve">  Иные межбюджетные трансферты</t>
  </si>
  <si>
    <t>88 8 00 51180</t>
  </si>
  <si>
    <t>09 0 00 00000</t>
  </si>
  <si>
    <t>09 0 01 09050</t>
  </si>
  <si>
    <t>09 0 01 09060</t>
  </si>
  <si>
    <t xml:space="preserve">  Расходы на обеспечение деятельности ДДС</t>
  </si>
  <si>
    <t xml:space="preserve">  Расходы на обеспечение деятельности ДНД</t>
  </si>
  <si>
    <t>09 0 01 09080</t>
  </si>
  <si>
    <t>09 0 01 09110</t>
  </si>
  <si>
    <t xml:space="preserve">  Материально-техническое обеспечение в области безопасности жизнедеятельности</t>
  </si>
  <si>
    <t xml:space="preserve">  Мероприятия по решению вопросов жизнедеятельности жителей поселений</t>
  </si>
  <si>
    <t>09 0 01 09090</t>
  </si>
  <si>
    <t>24 0 01 24010</t>
  </si>
  <si>
    <t>24 0 00 00000</t>
  </si>
  <si>
    <t>24 0 01 24020</t>
  </si>
  <si>
    <t>24 0 01 24040</t>
  </si>
  <si>
    <t xml:space="preserve">  Содержание сети автомобильных дорог</t>
  </si>
  <si>
    <t xml:space="preserve">  Ремонт и капитальный ремонт сети автомобильных дорог</t>
  </si>
  <si>
    <t>24 0 01 24051</t>
  </si>
  <si>
    <t xml:space="preserve">  Мероприятия по эффективному использованию муниципального имущества</t>
  </si>
  <si>
    <t>38 0 01 98050</t>
  </si>
  <si>
    <t>38 0 01 98070</t>
  </si>
  <si>
    <t>19 0 00 00000</t>
  </si>
  <si>
    <t>19 0 01 19010</t>
  </si>
  <si>
    <t xml:space="preserve">  Санитарная очистка территории</t>
  </si>
  <si>
    <t>19 0 01 19020</t>
  </si>
  <si>
    <t xml:space="preserve">  Организация ритуальных услуг и содержание мест захоронения</t>
  </si>
  <si>
    <t>19 0 01 19030</t>
  </si>
  <si>
    <t xml:space="preserve">  Содержание зеленого хозяйства</t>
  </si>
  <si>
    <t>19 0 01 19040</t>
  </si>
  <si>
    <t xml:space="preserve">  Организация сбора и вывоза бытовых отходов и мусора</t>
  </si>
  <si>
    <t>19 0 01 19050</t>
  </si>
  <si>
    <t>19 0 01 19060</t>
  </si>
  <si>
    <t>46 0 00 00000</t>
  </si>
  <si>
    <t>46 0 01 46010</t>
  </si>
  <si>
    <t>46 0 01 46080</t>
  </si>
  <si>
    <t xml:space="preserve">  Привлечение молодёжи к работе в летний период</t>
  </si>
  <si>
    <t>Муниципальная программа "Развитие культуры в сельском поселении село Ворсино"</t>
  </si>
  <si>
    <t>11 0 00 00000</t>
  </si>
  <si>
    <t>27 0 00 00000</t>
  </si>
  <si>
    <t>03 0 00 00000</t>
  </si>
  <si>
    <t>Проведение мероприятий для граждан пожилого возраста и инвалидов</t>
  </si>
  <si>
    <t xml:space="preserve">  Развитие социального обслуживания семей и детей</t>
  </si>
  <si>
    <t>03 2 00 00000</t>
  </si>
  <si>
    <t>03 1 00 00000</t>
  </si>
  <si>
    <t>13 0 00 00000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</si>
  <si>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</si>
  <si>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</si>
  <si>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Наименование</t>
  </si>
  <si>
    <t>Целевая статья</t>
  </si>
  <si>
    <t>Муниципальная программа "Развитие систем социального обеспечения населения"</t>
  </si>
  <si>
    <t>Подпрограмма "Семья и дети" муниципальной программы " Развитие систем социального обеспечения населения"</t>
  </si>
  <si>
    <t>Развитие социального обслуживания семей и детей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</si>
  <si>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</si>
  <si>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Резервный фонд местных администраций</t>
  </si>
  <si>
    <t>Расходы на обеспечение деятельности ДДС</t>
  </si>
  <si>
    <t>Расходы на обеспечение деятельности ДНД</t>
  </si>
  <si>
    <t>Материально-техническое обеспечение в области безопасности жизнедеятельности</t>
  </si>
  <si>
    <t>Мероприятия по решению вопросов жизнедеятельности жителей поселений</t>
  </si>
  <si>
    <t>13 0 01 00590</t>
  </si>
  <si>
    <t>Санитарная очистка территории</t>
  </si>
  <si>
    <t>Организация ритуальных услуг и содержание мест захоронения</t>
  </si>
  <si>
    <t>Содержание зеленого хозяйства</t>
  </si>
  <si>
    <t>Организацию сбора и вывоза бытовых отходов и мусора</t>
  </si>
  <si>
    <t>Мероприятия по информированию населения</t>
  </si>
  <si>
    <t>Содержание сетей автомобиль дорог</t>
  </si>
  <si>
    <t>Ремонт и капитальный ремонт сети автомобильных дорог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</si>
  <si>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</si>
  <si>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Благоустройство памятных мест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</si>
  <si>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</si>
  <si>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</si>
  <si>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Мероприятия по эффективному использованию муниципального имущества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</si>
  <si>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</si>
  <si>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Привлечение молодёжи к работе в летний период</t>
  </si>
  <si>
    <t>68 0 00 00000</t>
  </si>
  <si>
    <t>Причины отклонений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</si>
  <si>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</si>
  <si>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</si>
  <si>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</si>
  <si>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Глава администрации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</si>
  <si>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</si>
  <si>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</si>
  <si>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t>Численность согласно штатному расписанию</t>
  </si>
  <si>
    <t>Взносы по обязательному социальному страхованию</t>
  </si>
  <si>
    <t>ВУС</t>
  </si>
  <si>
    <t>Среднесписочная численность</t>
  </si>
  <si>
    <t xml:space="preserve"> Наименование показателя</t>
  </si>
  <si>
    <t>Код расхода по бюджетной классификации</t>
  </si>
  <si>
    <t>Утвержденные бюджетные назначения</t>
  </si>
  <si>
    <t>x</t>
  </si>
  <si>
    <t xml:space="preserve">  ОБЩЕГОСУДАРСТВЕННЫЕ ВОПРОСЫ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</si>
  <si>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</si>
  <si>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</si>
  <si>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</si>
  <si>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</si>
  <si>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</si>
  <si>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</si>
  <si>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</si>
  <si>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</si>
  <si>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</si>
  <si>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</si>
  <si>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</si>
  <si>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 xml:space="preserve">  Другие общегосударственные вопросы</t>
  </si>
  <si>
    <t>003 0113 00 0 00 00000 000</t>
  </si>
  <si>
    <t xml:space="preserve">  Проведение мероприятий для граждан пожилого возраста и инвалидов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</si>
  <si>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</si>
  <si>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</si>
  <si>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</si>
  <si>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</si>
  <si>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 xml:space="preserve">  Мероприятия по информированию населения</t>
  </si>
  <si>
    <t>003 0113 23 0 01 23010 000</t>
  </si>
  <si>
    <t xml:space="preserve">  Мероприятия по проведению Дня села</t>
  </si>
  <si>
    <t>003 0113 27 0 01 27010 000</t>
  </si>
  <si>
    <t>003 0113 27 0 02 27020 000</t>
  </si>
  <si>
    <t xml:space="preserve">  Мероприятия по проведению Нового года</t>
  </si>
  <si>
    <t>003 0113 27 0 03 27060 000</t>
  </si>
  <si>
    <t>003 0113 38 0 01 98030 000</t>
  </si>
  <si>
    <t xml:space="preserve">  Выполнение других обязательств государства</t>
  </si>
  <si>
    <t>003 0113 68 0 01 00920 000</t>
  </si>
  <si>
    <t xml:space="preserve">  Иные выплаты населению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</si>
  <si>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</si>
  <si>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</si>
  <si>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</si>
  <si>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</si>
  <si>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</si>
  <si>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</si>
  <si>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 xml:space="preserve">  НАЦИОНАЛЬНАЯ БЕЗОПАСНОСТЬ И ПРАВООХРАНИТЕЛЬНАЯ ДЕЯТЕЛЬНОСТЬ</t>
  </si>
  <si>
    <t>003 0300 00 0 00 00000 000</t>
  </si>
  <si>
    <t>003 0310 00 0 00 00000 000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</si>
  <si>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</si>
  <si>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</si>
  <si>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 xml:space="preserve">  НАЦИОНАЛЬНАЯ ЭКОНОМИКА</t>
  </si>
  <si>
    <t>003 0400 00 0 00 00000 000</t>
  </si>
  <si>
    <t xml:space="preserve">  Дорожное хозяйство (дорожные фонды)</t>
  </si>
  <si>
    <t>003 0409 00 0 00 00000 000</t>
  </si>
  <si>
    <t>003 0409 24 0 01 24010 000</t>
  </si>
  <si>
    <t>003 0409 24 0 01 24020 000</t>
  </si>
  <si>
    <t xml:space="preserve">  Обеспечение безопасности дорожного движения</t>
  </si>
  <si>
    <t>003 0409 24 0 01 24040 000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</si>
  <si>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</si>
  <si>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</si>
  <si>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 xml:space="preserve">  Другие вопросы в области национальной экономики</t>
  </si>
  <si>
    <t>003 0412 00 0 00 00000 000</t>
  </si>
  <si>
    <t xml:space="preserve">  Реализация мероприятий в области земельных отношений и инвентаризации объектов</t>
  </si>
  <si>
    <t>003 0412 38 0 01 98050 000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</si>
  <si>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</si>
  <si>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</si>
  <si>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</si>
  <si>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</si>
  <si>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>003 0501 38 0 01 98030 000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</si>
  <si>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</si>
  <si>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</si>
  <si>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 xml:space="preserve">  Коммунальное хозяйство</t>
  </si>
  <si>
    <t>003 0502 00 0 00 00000 000</t>
  </si>
  <si>
    <t>003 0502 27 0 02 27050 000</t>
  </si>
  <si>
    <t xml:space="preserve">  Организация теплоснабжения</t>
  </si>
  <si>
    <t>003 0502 30 0 01 90040 000</t>
  </si>
  <si>
    <t>003 0502 38 0 01 98030 000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</si>
  <si>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</si>
  <si>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</si>
  <si>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</si>
  <si>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</si>
  <si>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003 0503 19 0 01 19020 000</t>
  </si>
  <si>
    <t>003 0503 19 0 01 19030 000</t>
  </si>
  <si>
    <t>003 0503 19 0 01 19040 000</t>
  </si>
  <si>
    <t>003 0503 19 0 01 19050 000</t>
  </si>
  <si>
    <t xml:space="preserve">  Прочие мероприятия по благоустройству</t>
  </si>
  <si>
    <t>003 0503 19 0 01 19060 000</t>
  </si>
  <si>
    <t>003 0503 27 0 02 27050 000</t>
  </si>
  <si>
    <t xml:space="preserve">  ОБРАЗОВАНИЕ</t>
  </si>
  <si>
    <t>003 0700 00 0 00 00000 000</t>
  </si>
  <si>
    <t xml:space="preserve">  Дошкольное образование</t>
  </si>
  <si>
    <t>003 0701 00 0 00 00000 000</t>
  </si>
  <si>
    <t xml:space="preserve">  Мероприятия в сфере образования</t>
  </si>
  <si>
    <t>003 0701 03 2 01 03063 000</t>
  </si>
  <si>
    <t>003 0701 03 2 01 03063 540</t>
  </si>
  <si>
    <t xml:space="preserve">  Общее образование</t>
  </si>
  <si>
    <t>003 0702 00 0 00 00000 000</t>
  </si>
  <si>
    <t>003 0702 03 2 01 03063 000</t>
  </si>
  <si>
    <t>003 0702 03 2 01 03063 540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</si>
  <si>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</si>
  <si>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</si>
  <si>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</si>
  <si>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</si>
  <si>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003 0707 46 0 01 02182 540</t>
  </si>
  <si>
    <t xml:space="preserve">  Вовлечение молодежи в социальную политику</t>
  </si>
  <si>
    <t>003 0707 46 0 01 46010 000</t>
  </si>
  <si>
    <t>003 0707 46 0 01 46080 000</t>
  </si>
  <si>
    <t>003 0707 46 0 01 46080 540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</si>
  <si>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</si>
  <si>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</si>
  <si>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</si>
  <si>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</si>
  <si>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</si>
  <si>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</si>
  <si>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 xml:space="preserve">  Мероприятия по развитию материально-технической базы</t>
  </si>
  <si>
    <t>003 0801 11 0 01 11010 000</t>
  </si>
  <si>
    <t xml:space="preserve">  Организация и проведение культурно-досуговых мероприятий</t>
  </si>
  <si>
    <t>003 0801 11 0 01 11110 000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</si>
  <si>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</si>
  <si>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</si>
  <si>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</si>
  <si>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</si>
  <si>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</si>
  <si>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</si>
  <si>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</si>
  <si>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</si>
  <si>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</si>
  <si>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</si>
  <si>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</si>
  <si>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003 1006 03 1 01 03023 360</t>
  </si>
  <si>
    <t>003 1006 03 1 01 03033 000</t>
  </si>
  <si>
    <t>003 1006 03 2 01 03053 000</t>
  </si>
  <si>
    <t>003 1006 03 2 01 03053 360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</si>
  <si>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</si>
  <si>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</si>
  <si>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</si>
  <si>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</si>
  <si>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</si>
  <si>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 xml:space="preserve">  Организация и проведение мероприятий в области физической культуры и спорта</t>
  </si>
  <si>
    <t>003 1101 13 0 01 13010 000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</si>
  <si>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</si>
  <si>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</si>
  <si>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0701</t>
  </si>
  <si>
    <t>0702</t>
  </si>
  <si>
    <t>Дошкольное образование</t>
  </si>
  <si>
    <t>Общее образование</t>
  </si>
  <si>
    <t>Другие вопросы в области социальной политики</t>
  </si>
  <si>
    <t>Всего расходы бюджета</t>
  </si>
  <si>
    <t>Основное мероприятие "Улучшение качества жизни пожилых людей, инвалидов и других категорий граждан"</t>
  </si>
  <si>
    <t>03 1 01 00000</t>
  </si>
  <si>
    <t>Осуществление мер социальной поддержки малообеспеченных граждан, пенсионеров и инвалидов и других категорий граждан</t>
  </si>
  <si>
    <t>03 1 01 03023</t>
  </si>
  <si>
    <t>03 1 01 03033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</si>
  <si>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</si>
  <si>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03 1 01 79220</t>
  </si>
  <si>
    <t>Основное мероприятие "Снижение уровня детской безнадзорности и семейного неблагополучия"</t>
  </si>
  <si>
    <t>03 2 01 00000</t>
  </si>
  <si>
    <t>03 2 01 03053</t>
  </si>
  <si>
    <t>Мероприятия в сфере образования</t>
  </si>
  <si>
    <t>03 2 01 03063</t>
  </si>
  <si>
    <t>Основные мероприятия "Повышение социальной защиты и привлекательности службы в органах местного самоуправления"</t>
  </si>
  <si>
    <t>08 0 01 00000</t>
  </si>
  <si>
    <t>Основные мероприятия "Подготовка населения в области обеспечения безопасности жизнедеятельности"</t>
  </si>
  <si>
    <t>09 0 01 00000</t>
  </si>
  <si>
    <t>Расходы на выплату персоналу государственных( муниципальных) органов</t>
  </si>
  <si>
    <t>Основное мероприятие "Создание условий для развития культуры"</t>
  </si>
  <si>
    <t>11 0 01 00000</t>
  </si>
  <si>
    <t>11 0 01 00590</t>
  </si>
  <si>
    <t>11 0 01 11010</t>
  </si>
  <si>
    <t>11 0 01 11110</t>
  </si>
  <si>
    <t>Основное мероприятие "Создание условий для благоприятной адаптации молодёжи в современном обществе"</t>
  </si>
  <si>
    <t>13 0 01 00000</t>
  </si>
  <si>
    <t>Организация и проведение спортивных мероприятий</t>
  </si>
  <si>
    <t>13 0 01 13010</t>
  </si>
  <si>
    <t>Основное мероприятие "Создание комфортных условий для проживания граждан"</t>
  </si>
  <si>
    <t>19 0 01 00000</t>
  </si>
  <si>
    <t>Основное мероприятие "Создание условий для информационного обеспечения населения"</t>
  </si>
  <si>
    <t>23 0 01 00000</t>
  </si>
  <si>
    <t>Основное мероприятие "Приведение сети автомобильных дорог в соответствие с нормативными требованиями"</t>
  </si>
  <si>
    <t>24 0 01 00000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</si>
  <si>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</si>
  <si>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</si>
  <si>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Мероприятия по проведению Дня села</t>
  </si>
  <si>
    <t>Основное мероприятие "Проведение мероприятий в честь Дня Победы"</t>
  </si>
  <si>
    <t>27 0 02 00000</t>
  </si>
  <si>
    <t>Празднование Дня победы</t>
  </si>
  <si>
    <t>27 0 02 27020</t>
  </si>
  <si>
    <t>27 0 02 27050</t>
  </si>
  <si>
    <t>Основное мероприятие "Проведение Новогодних мероприятий"</t>
  </si>
  <si>
    <t>27 0 03 00000</t>
  </si>
  <si>
    <t>Мероприятия по проведению Нового года</t>
  </si>
  <si>
    <t>27 0 03 27060</t>
  </si>
  <si>
    <t>Основное мероприятие "Обеспечение рационального использования топливно-энергетических ресурсов"</t>
  </si>
  <si>
    <t>30 0 01 00000</t>
  </si>
  <si>
    <t>Организация теплоснабжения</t>
  </si>
  <si>
    <t>30 0 01 90040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</si>
  <si>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</si>
  <si>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38 0 01 00000</t>
  </si>
  <si>
    <t>Основное мероприятие "Создание условий для адаптации молодёжи в современном обществе"</t>
  </si>
  <si>
    <t>46 0 01 00000</t>
  </si>
  <si>
    <t>Организация отдыха и оздоровления детей</t>
  </si>
  <si>
    <t>46 0 01 02182</t>
  </si>
  <si>
    <t>Основное мероприятие "Повышение качества управления муниципальными финансами"</t>
  </si>
  <si>
    <t>68 0 01 00000</t>
  </si>
  <si>
    <t>Выполнение других обязательств государства</t>
  </si>
  <si>
    <t>68 0 01 00920</t>
  </si>
  <si>
    <t>Обеспечение деятельности главы администрации</t>
  </si>
  <si>
    <t>75 0 00 00000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</si>
  <si>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</si>
  <si>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федеральных и областных органов исполнительной власти</t>
  </si>
  <si>
    <t>88 0 00 00000</t>
  </si>
  <si>
    <t>Непрограммные расходы</t>
  </si>
  <si>
    <t>88 8 00 00000</t>
  </si>
  <si>
    <t xml:space="preserve"> Утвержденные бюджетные назначения</t>
  </si>
  <si>
    <t>Источник формирования Дорожного Фонда</t>
  </si>
  <si>
    <t xml:space="preserve">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Федерации;</t>
  </si>
  <si>
    <t xml:space="preserve">Денежные средства Дорожного Фонда муниципального образования сельского поселения село Ворсино были направлены 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</si>
  <si>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</si>
  <si>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4000</t>
  </si>
  <si>
    <t>9891</t>
  </si>
  <si>
    <t>1 01 02010</t>
  </si>
  <si>
    <t>1 01 02020</t>
  </si>
  <si>
    <t>1 01 02030</t>
  </si>
  <si>
    <t>1 05 01011</t>
  </si>
  <si>
    <t>1 05 01021</t>
  </si>
  <si>
    <t>1 06 01030</t>
  </si>
  <si>
    <t>1 06 06033</t>
  </si>
  <si>
    <t>1 06 06043</t>
  </si>
  <si>
    <t>1 11 05035</t>
  </si>
  <si>
    <t>1 11 09045</t>
  </si>
  <si>
    <t>2 02 35118</t>
  </si>
  <si>
    <t>2 02 40014</t>
  </si>
  <si>
    <t>2 02 49999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</si>
  <si>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</si>
  <si>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003 0103 81 0 00 00420 123</t>
  </si>
  <si>
    <t xml:space="preserve">  Фонд оплаты труда государственных (муниципальных) органов</t>
  </si>
  <si>
    <t>003 0104 68 0 01 00400 121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</si>
  <si>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</si>
  <si>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</si>
  <si>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Прочая закупка товаров, работ и услуг</t>
  </si>
  <si>
    <t>003 0104 68 0 01 00400 244</t>
  </si>
  <si>
    <t xml:space="preserve">  Уплата иных платежей</t>
  </si>
  <si>
    <t>003 0104 68 0 01 00400 853</t>
  </si>
  <si>
    <t>003 0104 75 0 00 00480 121</t>
  </si>
  <si>
    <t>003 0104 75 0 00 00480 129</t>
  </si>
  <si>
    <t>003 0113 08 0 01 00750 121</t>
  </si>
  <si>
    <t>003 0113 08 0 01 00750 129</t>
  </si>
  <si>
    <t>003 0113 08 0 01 08020 244</t>
  </si>
  <si>
    <t>003 0113 23 0 01 23010 244</t>
  </si>
  <si>
    <t>003 0113 27 0 01 27010 244</t>
  </si>
  <si>
    <t>003 0113 27 0 02 27020 244</t>
  </si>
  <si>
    <t>003 0113 27 0 03 27060 244</t>
  </si>
  <si>
    <t>003 0113 38 0 01 98030 244</t>
  </si>
  <si>
    <t>003 0113 68 0 01 00920 244</t>
  </si>
  <si>
    <t>003 0113 68 0 01 00920 853</t>
  </si>
  <si>
    <t>003 0203 88 8 00 51180 121</t>
  </si>
  <si>
    <t xml:space="preserve">  Иные выплаты персоналу государственных (муниципальных) органов, за исключением фонда оплаты труда</t>
  </si>
  <si>
    <t>003 0203 88 8 00 51180 122</t>
  </si>
  <si>
    <t>003 0203 88 8 00 51180 129</t>
  </si>
  <si>
    <t>003 0203 88 8 00 51180 244</t>
  </si>
  <si>
    <t>003 0310 09 0 01 09090 123</t>
  </si>
  <si>
    <t>003 0310 09 0 01 09090 244</t>
  </si>
  <si>
    <t>003 0409 24 0 01 24010 244</t>
  </si>
  <si>
    <t>003 0409 24 0 01 24020 244</t>
  </si>
  <si>
    <t>003 0409 24 0 01 24040 244</t>
  </si>
  <si>
    <t>003 0409 24 0 01 24051 244</t>
  </si>
  <si>
    <t>003 0412 38 0 01 98050 244</t>
  </si>
  <si>
    <t>003 0501 38 0 01 98030 244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</si>
  <si>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</si>
  <si>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</si>
  <si>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</si>
  <si>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003 0501 38 0 01 98080 244</t>
  </si>
  <si>
    <t xml:space="preserve">  Реализация приоритетных проектов развития общественной инфраструктуры муниципальных образований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</si>
  <si>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</si>
  <si>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003 0502 30 0 01 90040 811</t>
  </si>
  <si>
    <t>003 0502 38 0 01 98030 244</t>
  </si>
  <si>
    <t>003 0502 38 0 01 98030 811</t>
  </si>
  <si>
    <t>003 0503 19 0 01 19010 244</t>
  </si>
  <si>
    <t>003 0503 19 0 01 19020 244</t>
  </si>
  <si>
    <t>003 0503 19 0 01 19030 244</t>
  </si>
  <si>
    <t>003 0503 19 0 01 19040 244</t>
  </si>
  <si>
    <t>003 0503 19 0 01 19050 244</t>
  </si>
  <si>
    <t>003 0503 19 0 01 19060 244</t>
  </si>
  <si>
    <t>003 0503 27 0 02 27050 244</t>
  </si>
  <si>
    <t>003 0707 46 0 01 46010 244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</si>
  <si>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</si>
  <si>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</si>
  <si>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003 0801 11 0 01 00590 111</t>
  </si>
  <si>
    <t>003 0801 11 0 01 00590 119</t>
  </si>
  <si>
    <t>003 0801 11 0 01 00590 244</t>
  </si>
  <si>
    <t>003 0801 11 0 01 00590 853</t>
  </si>
  <si>
    <t>003 0801 11 0 01 11010 244</t>
  </si>
  <si>
    <t>003 0801 11 0 01 11110 244</t>
  </si>
  <si>
    <t>003 1006 03 1 01 03023 244</t>
  </si>
  <si>
    <t>003 1006 03 1 01 03033 244</t>
  </si>
  <si>
    <t>003 1006 03 2 01 03053 244</t>
  </si>
  <si>
    <t>003 1101 13 0 01 00590 111</t>
  </si>
  <si>
    <t>003 1101 13 0 01 00590 119</t>
  </si>
  <si>
    <t>003 1101 13 0 01 00590 244</t>
  </si>
  <si>
    <t>003 1101 13 0 01 00590 853</t>
  </si>
  <si>
    <t>003 1101 13 0 01 13010 244</t>
  </si>
  <si>
    <t>003 1101 13 0 01 13050 244</t>
  </si>
  <si>
    <t xml:space="preserve">  МЕЖБЮДЖЕТНЫЕ ТРАНСФЕРТЫ ОБЩЕГО ХАРАКТЕРА БЮДЖЕТАМ БЮДЖЕТНОЙ СИСТЕМЫ РОССИЙСКОЙ ФЕДЕРАЦИИ</t>
  </si>
  <si>
    <t>003 1400 00 0 00 00000 000</t>
  </si>
  <si>
    <t xml:space="preserve">  Прочие межбюджетные трансферты общего характера</t>
  </si>
  <si>
    <t>003 1403 00 0 00 00000 000</t>
  </si>
  <si>
    <t>003 1403 68 0 01 00721 000</t>
  </si>
  <si>
    <t>003 1403 68 0 01 00721 540</t>
  </si>
  <si>
    <t>Муниципальная программа "Формирование современной городской среды"</t>
  </si>
  <si>
    <t>20 0 00 00000</t>
  </si>
  <si>
    <t>Основное мероприятие "Повышение уровня комфортности современной городской среды""</t>
  </si>
  <si>
    <t>20 0 01 00000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</si>
  <si>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</si>
  <si>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</si>
  <si>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</si>
  <si>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</si>
  <si>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Реализация приоритетных проектов развития общественной инфраструктуры муниципальных образований</t>
  </si>
  <si>
    <t>Содержание и текущий ремонт жилого фонда</t>
  </si>
  <si>
    <t>38 0 01 98080</t>
  </si>
  <si>
    <t>68 0 01 00721</t>
  </si>
  <si>
    <t>Средства субвенции использовались по факту поступления</t>
  </si>
  <si>
    <t>150</t>
  </si>
  <si>
    <t>9880</t>
  </si>
  <si>
    <t xml:space="preserve">  Прочие межбюджетные трансферты, передаваемые бюджетам сельских поселений на организацию мероприятий по информированию населения</t>
  </si>
  <si>
    <t>Доходы бюджета - всего</t>
  </si>
  <si>
    <t>003 0104 68 0 01 00400 122</t>
  </si>
  <si>
    <t xml:space="preserve">  СРЕДСТВА МАССОВОЙ ИНФОРМАЦИИ</t>
  </si>
  <si>
    <t>003 1200 00 0 00 00000 000</t>
  </si>
  <si>
    <t xml:space="preserve">  Периодическая печать и издательства</t>
  </si>
  <si>
    <t>003 1202 00 0 00 00000 000</t>
  </si>
  <si>
    <t>003 1202 23 0 01 23010 000</t>
  </si>
  <si>
    <t>003 1202 23 0 01 23010 244</t>
  </si>
  <si>
    <t>к Решению Сельской Думы</t>
  </si>
  <si>
    <t>муниципального образования</t>
  </si>
  <si>
    <t xml:space="preserve">сельского поселения село Ворсино </t>
  </si>
  <si>
    <t>Фонд оплаты труда</t>
  </si>
  <si>
    <t>Оплата работ по факту на основании актов выполненных работ</t>
  </si>
  <si>
    <t>0266</t>
  </si>
  <si>
    <t xml:space="preserve">  Прочие субсидии бюджетам на обеспечение финансовой устойчивости муниципальных образований Калужской области</t>
  </si>
  <si>
    <t xml:space="preserve">  Прочие межбюджетные трансферты, передаваемые бюджетам муниципальных образований на реализацию проектов развития общественной инфраструктуры муниципальных образований в рамках Фонда приоритетных проектов на территории Боровского района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</si>
  <si>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</si>
  <si>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</si>
  <si>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</si>
  <si>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</si>
  <si>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</si>
  <si>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</si>
  <si>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Обеспечение проведения выборов и референдумов</t>
  </si>
  <si>
    <t xml:space="preserve">  Проведение выборов и референдумов</t>
  </si>
  <si>
    <t xml:space="preserve">  Социальное обеспечение и иные выплаты населению</t>
  </si>
  <si>
    <t xml:space="preserve">  Предупреждение и ликвидация чрезвычайных ситуаций</t>
  </si>
  <si>
    <t xml:space="preserve">  Прочие расходы, связанные с переселением граждан из аварийного жилья</t>
  </si>
  <si>
    <t xml:space="preserve">  Расходы на переселение граждан из аварийного жилищного фонда за счет средств областного бюджета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</si>
  <si>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</si>
  <si>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</si>
  <si>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</si>
  <si>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Расходы на переселение граждан из аварийного жилищного фонда за счет средств местных бюджетов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</si>
  <si>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</si>
  <si>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</si>
  <si>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</si>
  <si>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Обеспечение финансовой устойчивости муниципальных образований Калужской области</t>
  </si>
  <si>
    <t xml:space="preserve">  Благоустройство общественных территорий</t>
  </si>
  <si>
    <t xml:space="preserve">  Межбюджетные трансферты</t>
  </si>
  <si>
    <t xml:space="preserve">  Расходы на выплаты персоналу казенных учреждений</t>
  </si>
  <si>
    <t>003 0103 81 0 00 00420 100</t>
  </si>
  <si>
    <t>003 0103 81 0 00 00420 120</t>
  </si>
  <si>
    <t>003 0104 68 0 01 00400 100</t>
  </si>
  <si>
    <t>003 0104 68 0 01 00400 120</t>
  </si>
  <si>
    <t>003 0104 68 0 01 00400 200</t>
  </si>
  <si>
    <t>003 0104 68 0 01 00400 240</t>
  </si>
  <si>
    <t>003 0104 68 0 01 00400 800</t>
  </si>
  <si>
    <t>003 0104 68 0 01 00400 850</t>
  </si>
  <si>
    <t>003 0104 75 0 00 00480 100</t>
  </si>
  <si>
    <t>003 0104 75 0 00 00480 120</t>
  </si>
  <si>
    <t>003 0107 00 0 00 00000 000</t>
  </si>
  <si>
    <t>003 0113 08 0 01 00750 100</t>
  </si>
  <si>
    <t>003 0113 08 0 01 00750 120</t>
  </si>
  <si>
    <t>003 0113 08 0 01 08020 200</t>
  </si>
  <si>
    <t>003 0113 08 0 01 08020 240</t>
  </si>
  <si>
    <t>003 0113 23 0 01 23010 200</t>
  </si>
  <si>
    <t>003 0113 23 0 01 23010 240</t>
  </si>
  <si>
    <t>003 0113 27 0 01 27010 200</t>
  </si>
  <si>
    <t>003 0113 27 0 01 27010 240</t>
  </si>
  <si>
    <t>003 0113 27 0 02 27020 200</t>
  </si>
  <si>
    <t>003 0113 27 0 02 27020 240</t>
  </si>
  <si>
    <t>003 0113 27 0 03 27060 200</t>
  </si>
  <si>
    <t>003 0113 27 0 03 27060 240</t>
  </si>
  <si>
    <t>003 0113 38 0 01 98030 200</t>
  </si>
  <si>
    <t>003 0113 38 0 01 98030 240</t>
  </si>
  <si>
    <t>003 0113 68 0 01 00920 200</t>
  </si>
  <si>
    <t>003 0113 68 0 01 00920 240</t>
  </si>
  <si>
    <t>003 0113 68 0 01 00920 800</t>
  </si>
  <si>
    <t>003 0113 68 0 01 00920 850</t>
  </si>
  <si>
    <t>003 0203 88 8 00 51180 100</t>
  </si>
  <si>
    <t>003 0203 88 8 00 51180 120</t>
  </si>
  <si>
    <t>003 0203 88 8 00 51180 200</t>
  </si>
  <si>
    <t>003 0203 88 8 00 51180 240</t>
  </si>
  <si>
    <t>003 0310 09 0 01 09090 100</t>
  </si>
  <si>
    <t>003 0310 09 0 01 09090 120</t>
  </si>
  <si>
    <t>003 0310 09 0 01 09090 200</t>
  </si>
  <si>
    <t>003 0310 09 0 01 09090 240</t>
  </si>
  <si>
    <t>003 0409 24 0 01 24010 200</t>
  </si>
  <si>
    <t>003 0409 24 0 01 24010 240</t>
  </si>
  <si>
    <t>003 0409 24 0 01 24020 200</t>
  </si>
  <si>
    <t>003 0409 24 0 01 24020 240</t>
  </si>
  <si>
    <t>003 0409 24 0 01 24040 200</t>
  </si>
  <si>
    <t>003 0409 24 0 01 24040 240</t>
  </si>
  <si>
    <t>003 0409 24 0 01 24051 200</t>
  </si>
  <si>
    <t>003 0409 24 0 01 24051 240</t>
  </si>
  <si>
    <t>003 0412 38 0 01 98050 200</t>
  </si>
  <si>
    <t>003 0412 38 0 01 98050 240</t>
  </si>
  <si>
    <t>003 0501 15 0 01 15010 000</t>
  </si>
  <si>
    <t>003 0501 15 0 01 15010 200</t>
  </si>
  <si>
    <t>003 0501 15 0 01 15010 240</t>
  </si>
  <si>
    <t>003 0501 15 0 01 15010 244</t>
  </si>
  <si>
    <t>003 0501 15 0 F3 67484 000</t>
  </si>
  <si>
    <t>003 0501 15 0 F3 67484 400</t>
  </si>
  <si>
    <t>003 0501 15 0 F3 67484 410</t>
  </si>
  <si>
    <t>003 0501 15 0 F3 67484 412</t>
  </si>
  <si>
    <t>003 0501 15 0 F3 67484 800</t>
  </si>
  <si>
    <t>003 0501 15 0 F3 67484 850</t>
  </si>
  <si>
    <t>003 0501 15 0 F3 67484 853</t>
  </si>
  <si>
    <t>003 0501 15 0 F3 6748S 000</t>
  </si>
  <si>
    <t>003 0501 15 0 F3 6748S 400</t>
  </si>
  <si>
    <t>003 0501 15 0 F3 6748S 410</t>
  </si>
  <si>
    <t>003 0501 15 0 F3 6748S 412</t>
  </si>
  <si>
    <t>003 0501 15 0 F3 6748S 800</t>
  </si>
  <si>
    <t>003 0501 15 0 F3 6748S 850</t>
  </si>
  <si>
    <t>003 0501 15 0 F3 6748S 853</t>
  </si>
  <si>
    <t>003 0501 38 0 01 98030 200</t>
  </si>
  <si>
    <t>003 0501 38 0 01 98030 240</t>
  </si>
  <si>
    <t>003 0501 38 0 01 98070 200</t>
  </si>
  <si>
    <t>003 0501 38 0 01 98070 240</t>
  </si>
  <si>
    <t>003 0501 38 0 01 98080 200</t>
  </si>
  <si>
    <t>003 0501 38 0 01 98080 240</t>
  </si>
  <si>
    <t>003 0501 38 0 01 98080 243</t>
  </si>
  <si>
    <t>003 0502 27 0 02 27050 200</t>
  </si>
  <si>
    <t>003 0502 27 0 02 27050 240</t>
  </si>
  <si>
    <t>003 0502 30 0 01 19080 000</t>
  </si>
  <si>
    <t>003 0502 30 0 01 90040 800</t>
  </si>
  <si>
    <t>003 0502 30 0 01 90040 810</t>
  </si>
  <si>
    <t>003 0502 38 0 01 98030 200</t>
  </si>
  <si>
    <t>003 0502 38 0 01 98030 240</t>
  </si>
  <si>
    <t>003 0502 38 0 01 98030 800</t>
  </si>
  <si>
    <t>003 0502 38 0 01 98030 810</t>
  </si>
  <si>
    <t>003 0503 19 0 01 19010 200</t>
  </si>
  <si>
    <t>003 0503 19 0 01 19010 240</t>
  </si>
  <si>
    <t>003 0503 19 0 01 19020 200</t>
  </si>
  <si>
    <t>003 0503 19 0 01 19020 240</t>
  </si>
  <si>
    <t>003 0503 19 0 01 19030 200</t>
  </si>
  <si>
    <t>003 0503 19 0 01 19030 240</t>
  </si>
  <si>
    <t>003 0503 19 0 01 19040 200</t>
  </si>
  <si>
    <t>003 0503 19 0 01 19040 240</t>
  </si>
  <si>
    <t>003 0503 19 0 01 19050 200</t>
  </si>
  <si>
    <t>003 0503 19 0 01 19050 240</t>
  </si>
  <si>
    <t>003 0503 19 0 01 19060 200</t>
  </si>
  <si>
    <t>003 0503 19 0 01 19060 240</t>
  </si>
  <si>
    <t>003 0503 20 0 01 20010 000</t>
  </si>
  <si>
    <t>003 0503 20 0 01 20010 200</t>
  </si>
  <si>
    <t>003 0503 20 0 01 20010 240</t>
  </si>
  <si>
    <t>003 0503 20 0 01 20010 244</t>
  </si>
  <si>
    <t>003 0503 27 0 02 27050 200</t>
  </si>
  <si>
    <t>003 0503 27 0 02 27050 240</t>
  </si>
  <si>
    <t>003 0701 03 2 01 03063 500</t>
  </si>
  <si>
    <t>003 0702 03 2 01 03063 500</t>
  </si>
  <si>
    <t>003 0707 46 0 01 02182 500</t>
  </si>
  <si>
    <t>003 0707 46 0 01 46010 200</t>
  </si>
  <si>
    <t>003 0707 46 0 01 46010 240</t>
  </si>
  <si>
    <t>003 0707 46 0 01 46080 500</t>
  </si>
  <si>
    <t>003 0801 11 0 01 00590 100</t>
  </si>
  <si>
    <t>003 0801 11 0 01 00590 110</t>
  </si>
  <si>
    <t>003 0801 11 0 01 00590 200</t>
  </si>
  <si>
    <t>003 0801 11 0 01 00590 240</t>
  </si>
  <si>
    <t>003 0801 11 0 01 00590 800</t>
  </si>
  <si>
    <t>003 0801 11 0 01 00590 850</t>
  </si>
  <si>
    <t>003 0801 11 0 01 11010 200</t>
  </si>
  <si>
    <t>003 0801 11 0 01 11010 240</t>
  </si>
  <si>
    <t>003 0801 11 0 01 11110 200</t>
  </si>
  <si>
    <t>003 0801 11 0 01 11110 240</t>
  </si>
  <si>
    <t>003 1003 03 1 01 79220 500</t>
  </si>
  <si>
    <t>003 1006 03 1 01 03023 200</t>
  </si>
  <si>
    <t>003 1006 03 1 01 03023 240</t>
  </si>
  <si>
    <t>003 1006 03 1 01 03023 300</t>
  </si>
  <si>
    <t>003 1006 03 1 01 03033 200</t>
  </si>
  <si>
    <t>003 1006 03 1 01 03033 240</t>
  </si>
  <si>
    <t>003 1006 03 2 01 03053 200</t>
  </si>
  <si>
    <t>003 1006 03 2 01 03053 240</t>
  </si>
  <si>
    <t>003 1006 03 2 01 03053 300</t>
  </si>
  <si>
    <t>003 1101 13 0 01 00590 100</t>
  </si>
  <si>
    <t>003 1101 13 0 01 00590 110</t>
  </si>
  <si>
    <t>003 1101 13 0 01 00590 200</t>
  </si>
  <si>
    <t>003 1101 13 0 01 00590 240</t>
  </si>
  <si>
    <t>003 1101 13 0 01 00590 800</t>
  </si>
  <si>
    <t>003 1101 13 0 01 00590 850</t>
  </si>
  <si>
    <t>003 1101 13 0 01 13010 200</t>
  </si>
  <si>
    <t>003 1101 13 0 01 13010 240</t>
  </si>
  <si>
    <t>003 1101 13 0 01 13050 200</t>
  </si>
  <si>
    <t>003 1101 13 0 01 13050 240</t>
  </si>
  <si>
    <t>003 1202 23 0 01 23010 200</t>
  </si>
  <si>
    <t>003 1202 23 0 01 23010 240</t>
  </si>
  <si>
    <t>003 1403 68 0 01 00721 500</t>
  </si>
  <si>
    <t>х</t>
  </si>
  <si>
    <t>0107</t>
  </si>
  <si>
    <t>Предупреждение и ликвидация чрезвычайных ситуаций</t>
  </si>
  <si>
    <t>09 0 01 09020</t>
  </si>
  <si>
    <t>Муниципальную программу " Переселение граждан из аварийного жилищного фонда муниципального образования сельского поселения село Ворсино"</t>
  </si>
  <si>
    <t>Прочие расходы, связанные с переселением граждан из аварийного жилья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</si>
  <si>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</si>
  <si>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 xml:space="preserve">Расходы на переселение граждан из аварийного жилищного фонда, за счет средств областного бюджета </t>
  </si>
  <si>
    <t>Расходы на переселение граждан из аварийного жилищного фонда, за счет средств местного бюджета</t>
  </si>
  <si>
    <t>Основное мероприятие "Улучшение жилищных условий граждан"</t>
  </si>
  <si>
    <t xml:space="preserve">15 0 01 15010 </t>
  </si>
  <si>
    <t>15 0 F3 00000</t>
  </si>
  <si>
    <t xml:space="preserve">15 0 01 00000 </t>
  </si>
  <si>
    <t xml:space="preserve">15 0 00 00000 </t>
  </si>
  <si>
    <t>15 0 F3 67484</t>
  </si>
  <si>
    <t>15 0 F3 6748S</t>
  </si>
  <si>
    <t>20 0 01 20010</t>
  </si>
  <si>
    <t>30 0 01 19080</t>
  </si>
  <si>
    <t>Организация в границах поселений электро-, тепло-, газо-, водоснабжения и водоотведения на территории поселения</t>
  </si>
  <si>
    <t>71 0 00 00000</t>
  </si>
  <si>
    <t>ПО КОДАМ КЛАССИФИКАЦИИ ДОХОДОВ ЗА 2021 ГОД</t>
  </si>
  <si>
    <t>от " ____ "__________ 2022 г. №</t>
  </si>
  <si>
    <t>ПО КОДАМ КЛАССИФИКАЦИИ ИСТОЧНИКОВ ФИНАНСИРОВАНИЯ ДЕФИЦИТОВ БЮДЖЕТА ЗА 2021 ГОД</t>
  </si>
  <si>
    <t xml:space="preserve">  Закупка энергетических ресурсов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</si>
  <si>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</si>
  <si>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</si>
  <si>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Средства на обеспечение расходных обязательств муниципальных образований Калужской области</t>
  </si>
  <si>
    <t xml:space="preserve">  Уплата прочих налогов, сборов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</si>
  <si>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</si>
  <si>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 xml:space="preserve">  Резервный фонд местных администраций</t>
  </si>
  <si>
    <t xml:space="preserve">  Водное хозяйство</t>
  </si>
  <si>
    <t xml:space="preserve">  Создание условий для жилищного строительства и содержание муниципального жилищного фонда</t>
  </si>
  <si>
    <t xml:space="preserve">  Организация в границах поселения газоснабжения населения</t>
  </si>
  <si>
    <t xml:space="preserve">  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</si>
  <si>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Социальные выплаты</t>
  </si>
  <si>
    <t xml:space="preserve">  Публичные нормативные социальные выплаты гражданам</t>
  </si>
  <si>
    <t xml:space="preserve">  Иные пенсии, социальные доплаты к пенсиям</t>
  </si>
  <si>
    <t>003 0104 68 0 01 00400 247</t>
  </si>
  <si>
    <t>003 0104 68 0 01 00400 300</t>
  </si>
  <si>
    <t>003 0104 68 0 01 00400 320</t>
  </si>
  <si>
    <t>003 0104 68 0 01 00400 321</t>
  </si>
  <si>
    <t>003 0107 71 0 00 00150 000</t>
  </si>
  <si>
    <t>003 0107 71 0 00 00150 200</t>
  </si>
  <si>
    <t>003 0107 71 0 00 00150 240</t>
  </si>
  <si>
    <t>003 0107 71 0 00 00150 244</t>
  </si>
  <si>
    <t>003 0113 08 0 01 00750 122</t>
  </si>
  <si>
    <t>003 0113 08 0 01 00750 200</t>
  </si>
  <si>
    <t>003 0113 08 0 01 00750 240</t>
  </si>
  <si>
    <t>003 0113 08 0 01 00750 244</t>
  </si>
  <si>
    <t>003 0113 68 0 01 00920 852</t>
  </si>
  <si>
    <t>003 0310 09 0 01 00600 000</t>
  </si>
  <si>
    <t>003 0310 09 0 01 00600 300</t>
  </si>
  <si>
    <t>003 0310 09 0 01 00600 360</t>
  </si>
  <si>
    <t>003 0310 09 0 01 09020 000</t>
  </si>
  <si>
    <t>003 0310 09 0 01 09020 200</t>
  </si>
  <si>
    <t>003 0310 09 0 01 09020 240</t>
  </si>
  <si>
    <t>003 0310 09 0 01 09020 244</t>
  </si>
  <si>
    <t>003 0310 09 0 01 09050 000</t>
  </si>
  <si>
    <t>003 0310 09 0 01 09050 100</t>
  </si>
  <si>
    <t>003 0310 09 0 01 09050 120</t>
  </si>
  <si>
    <t>003 0310 09 0 01 09050 121</t>
  </si>
  <si>
    <t>003 0310 09 0 01 09050 129</t>
  </si>
  <si>
    <t>003 0310 09 0 01 09060 000</t>
  </si>
  <si>
    <t>003 0310 09 0 01 09060 100</t>
  </si>
  <si>
    <t>003 0310 09 0 01 09060 120</t>
  </si>
  <si>
    <t>003 0310 09 0 01 09060 123</t>
  </si>
  <si>
    <t>003 0310 09 0 01 09060 200</t>
  </si>
  <si>
    <t>003 0310 09 0 01 09060 240</t>
  </si>
  <si>
    <t>003 0310 09 0 01 09060 244</t>
  </si>
  <si>
    <t>003 0310 09 0 01 09060 300</t>
  </si>
  <si>
    <t>003 0310 09 0 01 09060 360</t>
  </si>
  <si>
    <t>003 0310 09 0 01 09080 000</t>
  </si>
  <si>
    <t>003 0310 09 0 01 09080 200</t>
  </si>
  <si>
    <t>003 0310 09 0 01 09080 240</t>
  </si>
  <si>
    <t>003 0310 09 0 01 09080 244</t>
  </si>
  <si>
    <t>003 0310 09 0 01 09090 247</t>
  </si>
  <si>
    <t>003 0310 09 0 01 09110 000</t>
  </si>
  <si>
    <t>003 0310 09 0 01 09110 100</t>
  </si>
  <si>
    <t>003 0310 09 0 01 09110 120</t>
  </si>
  <si>
    <t>003 0310 09 0 01 09110 123</t>
  </si>
  <si>
    <t>003 0406 00 0 00 00000 000</t>
  </si>
  <si>
    <t>003 0406 38 0 01 98030 000</t>
  </si>
  <si>
    <t>003 0406 38 0 01 98030 200</t>
  </si>
  <si>
    <t>003 0406 38 0 01 98030 240</t>
  </si>
  <si>
    <t>003 0406 38 0 01 98030 244</t>
  </si>
  <si>
    <t>003 0412 38 0 01 98030 000</t>
  </si>
  <si>
    <t>003 0412 38 0 01 98030 200</t>
  </si>
  <si>
    <t>003 0412 38 0 01 98030 240</t>
  </si>
  <si>
    <t>003 0412 38 0 01 98030 244</t>
  </si>
  <si>
    <t>003 0501 38 0 01 19090 000</t>
  </si>
  <si>
    <t>003 0501 38 0 01 19090 400</t>
  </si>
  <si>
    <t>003 0501 38 0 01 19090 410</t>
  </si>
  <si>
    <t>003 0501 38 0 01 19090 412</t>
  </si>
  <si>
    <t>003 0502 27 0 02 27050 247</t>
  </si>
  <si>
    <t>003 0502 28 0 01 28010 000</t>
  </si>
  <si>
    <t>003 0502 28 0 01 28010 200</t>
  </si>
  <si>
    <t>003 0502 28 0 01 28010 240</t>
  </si>
  <si>
    <t>003 0502 28 0 01 28010 244</t>
  </si>
  <si>
    <t>003 0502 30 0 01 19080 800</t>
  </si>
  <si>
    <t>003 0502 30 0 01 19080 810</t>
  </si>
  <si>
    <t>003 0502 30 0 01 19080 811</t>
  </si>
  <si>
    <t>003 0502 30 0 01 19081 000</t>
  </si>
  <si>
    <t>003 0502 30 0 01 19081 200</t>
  </si>
  <si>
    <t>003 0502 30 0 01 19081 240</t>
  </si>
  <si>
    <t>003 0502 30 0 01 19081 244</t>
  </si>
  <si>
    <t>003 0502 38 0 01 00721 000</t>
  </si>
  <si>
    <t>003 0502 38 0 01 00721 800</t>
  </si>
  <si>
    <t>003 0502 38 0 01 00721 810</t>
  </si>
  <si>
    <t>003 0502 38 0 01 00721 811</t>
  </si>
  <si>
    <t>003 0502 38 0 01 98030 247</t>
  </si>
  <si>
    <t>003 0502 38 0 01 98080 000</t>
  </si>
  <si>
    <t>003 0502 38 0 01 98080 200</t>
  </si>
  <si>
    <t>003 0502 38 0 01 98080 240</t>
  </si>
  <si>
    <t>003 0502 38 0 01 98080 244</t>
  </si>
  <si>
    <t>003 0503 19 0 01 19010 247</t>
  </si>
  <si>
    <t>003 0503 19 0 01 19010 800</t>
  </si>
  <si>
    <t>003 0503 19 0 01 19010 850</t>
  </si>
  <si>
    <t>003 0503 19 0 01 19010 853</t>
  </si>
  <si>
    <t>003 0503 19 0 01 S0250 000</t>
  </si>
  <si>
    <t>003 0503 19 0 01 S0250 200</t>
  </si>
  <si>
    <t>003 0503 19 0 01 S0250 240</t>
  </si>
  <si>
    <t>003 0503 19 0 01 S0250 244</t>
  </si>
  <si>
    <t>003 0707 46 0 01 46080 800</t>
  </si>
  <si>
    <t>003 0707 46 0 01 46080 810</t>
  </si>
  <si>
    <t>003 0707 46 0 01 46080 811</t>
  </si>
  <si>
    <t>003 0801 11 0 01 00590 247</t>
  </si>
  <si>
    <t>003 1006 03 1 01 03033 300</t>
  </si>
  <si>
    <t>003 1006 03 1 01 03033 360</t>
  </si>
  <si>
    <t>003 1006 08 0 01 08010 000</t>
  </si>
  <si>
    <t>003 1006 08 0 01 08010 300</t>
  </si>
  <si>
    <t>003 1006 08 0 01 08010 310</t>
  </si>
  <si>
    <t>003 1006 08 0 01 08010 312</t>
  </si>
  <si>
    <t>от "___"________ 2022 г. №</t>
  </si>
  <si>
    <t>от "__"_________ 2022 г. №</t>
  </si>
  <si>
    <t>от "___ " _______ 2022 г. №</t>
  </si>
  <si>
    <t>ИСПОЛНЕНИЕ РАСХОДОВ БЮДЖЕТА МУНИЦИПАЛЬНОГО ОБРАЗОВАНИЯ СЕЛЬСКОГО ПОСЕЛЕНИЯ СЕЛО ВОРСИНО ПО РАЗДЕЛАМ И ПОДРАЗДЕЛАМ КЛАССИФИКАЦИИ РАСХОДОВ БЮДЖЕТОВ ЗА 2021 ГОД</t>
  </si>
  <si>
    <t>ПО ВЕДОМСТВЕННОЙ СТРУКТУРЕ РАСХОДОВ ЗА 2021 ГОД</t>
  </si>
  <si>
    <t>Водное хозяйство</t>
  </si>
  <si>
    <t>0406</t>
  </si>
  <si>
    <t>Отчет об использовании бюджетных ассигнований резервного фонда
администрации муниципального образования сельского поселения село Ворсино за 2021 год</t>
  </si>
  <si>
    <t>Отчет о состоянии муниципального долга муниципального образования сельского поселения село Ворсино за 2021 год</t>
  </si>
  <si>
    <t>По состоянию на 01.01.2021 года</t>
  </si>
  <si>
    <t>По состоянию на 31.12.2021 года</t>
  </si>
  <si>
    <r>
      <t xml:space="preserve">Отчет  о численности муниципальных служащих органов местного самоуправления, работников муниципальных учреждений за 2021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</si>
  <si>
    <t>Отчет о ходе выполнения муниципальных  программ муниципального образования сельского поселения село Ворсино за 2021 год</t>
  </si>
  <si>
    <t>Остаток денежных средств ДФ на 01.01.2021 г.</t>
  </si>
  <si>
    <t xml:space="preserve">Поступило денежных средств ДФ в 2021 году </t>
  </si>
  <si>
    <t>Израсходовано денежных средств ДФ в 2021 году</t>
  </si>
  <si>
    <t>Остаток денежных средств ДФ на 01.01.2022 г</t>
  </si>
  <si>
    <t xml:space="preserve">Частичная оплата МК от 21.07.2021 № 15/2021-а ремонт дорожного полотна по улице Лыскина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</si>
  <si>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</si>
  <si>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</si>
  <si>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</si>
  <si>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</si>
  <si>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</si>
  <si>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</si>
  <si>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1 09 04053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</si>
  <si>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</si>
  <si>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</si>
  <si>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1 13 02995</t>
  </si>
  <si>
    <t>130</t>
  </si>
  <si>
    <t xml:space="preserve">  Прочие доходы от компенсации затрат бюджетов сельских поселений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</si>
  <si>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</si>
  <si>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</si>
  <si>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</si>
  <si>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</si>
  <si>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</si>
  <si>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1 14 02052</t>
  </si>
  <si>
    <t>440</t>
  </si>
  <si>
    <t>1 14 02053</t>
  </si>
  <si>
    <t>1 16 02020</t>
  </si>
  <si>
    <t>02</t>
  </si>
  <si>
    <t>140</t>
  </si>
  <si>
    <t>756</t>
  </si>
  <si>
    <t>1 16 07010</t>
  </si>
  <si>
    <t>2 02 29900</t>
  </si>
  <si>
    <t>9823</t>
  </si>
  <si>
    <t>Субсидии бюджетам сельских поселений из местных бюджетов на организацию в границах поселений электро-, тепло-, газо-, водоснабжения и водоотведения на территории Боровского района</t>
  </si>
  <si>
    <t>0011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</si>
  <si>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в границах поселения электро-, тепло-, газо- и водоснабжения  населения, водоотведения, снабжения населения топливом в пределах полномочий, установленных законодательством РФ</t>
  </si>
  <si>
    <t>9811</t>
  </si>
  <si>
    <t>Прочие межбюджетные трансферты, передаваемые бюджетам сельских поселений на обеспечение расходных обязательств муниципальных образований Калужской области</t>
  </si>
  <si>
    <t xml:space="preserve"> Постановления администрации муниципального образования сельского поселения село Ворсино от 20.02.2021 № 21 и от 30.07.2021 № 217 "О выплате денежных средств из резервного фонда администрации муниципального образования сельского поселения село Ворсино" (оказание материальной помощи в связи с утратой имущества при пожаре по адресу: Калужская область, Боровский район, с. Ворсино, ул. Школьная, д.66.)    </t>
  </si>
  <si>
    <t xml:space="preserve">Отчет о расходовании средств Дорожного Фонда
муниципального образования сельского поселения село Ворсино за 2021 год
</t>
  </si>
  <si>
    <t>08 0 01 08010</t>
  </si>
  <si>
    <t>Социальные выплаты к пенсиям лицам, замещающим должности муниципальных служащих</t>
  </si>
  <si>
    <t>19 0 01 S0250</t>
  </si>
  <si>
    <t>Обеспечение финансовой устойчивости муниципальных образований Калужской области</t>
  </si>
  <si>
    <t>28 0 01 28010</t>
  </si>
  <si>
    <t>Организация в границах поселения газоснабжения населения</t>
  </si>
  <si>
    <t>30 0 01 19081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</si>
  <si>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</si>
  <si>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>38 0 01 00721</t>
  </si>
  <si>
    <t>Создание условий для жилищного строительства и содержание муниципального жилищного фонда</t>
  </si>
  <si>
    <t>38 0 01 19090</t>
  </si>
  <si>
    <t>71 0 00 00150</t>
  </si>
  <si>
    <t>Средства на обеспечение расходных обязательств муниципальных образований Калужской области</t>
  </si>
  <si>
    <t xml:space="preserve">Экономия, сложившаяся по результатам выполнения работ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</si>
</sst>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"/>
    <numFmt numFmtId="165" formatCode="dd\.mm\.yyyy"/>
  </numFmts>
  <fonts count="93">
    <font>
      <sz val="10"/>
      <color indexed="63"/>
      <name val="Arial"/>
      <family val="0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i/>
      <u val="single"/>
      <strike/>
      <sz val="10"/>
      <color indexed="63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Arial Cyr"/>
      <family val="2"/>
    </font>
    <font>
      <sz val="8"/>
      <color indexed="9"/>
      <name val="Arial Cyr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i/>
      <sz val="11"/>
      <name val="Times New Roman"/>
      <family val="1"/>
    </font>
    <font>
      <sz val="12"/>
      <color indexed="63"/>
      <name val="Arial"/>
      <family val="2"/>
    </font>
    <font>
      <sz val="12"/>
      <color indexed="12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name val="Arial Cyr"/>
      <family val="0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CC"/>
      <name val="Times New Roman"/>
      <family val="1"/>
    </font>
    <font>
      <sz val="11"/>
      <color rgb="FF000000"/>
      <name val="Times New Roman"/>
      <family val="1"/>
    </font>
    <font>
      <i/>
      <sz val="11"/>
      <color rgb="FF0000CC"/>
      <name val="Times New Roman"/>
      <family val="1"/>
    </font>
    <font>
      <sz val="12"/>
      <color rgb="FF0000CC"/>
      <name val="Times New Roman"/>
      <family val="1"/>
    </font>
    <font>
      <sz val="10"/>
      <color rgb="FF000000"/>
      <name val="Times New Roman"/>
      <family val="1"/>
    </font>
    <font>
      <sz val="11"/>
      <color rgb="FF0000FF"/>
      <name val="Times New Roman"/>
      <family val="1"/>
    </font>
    <font>
      <i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/>
    </border>
  </borders>
  <cellStyleXfs count="23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60" fillId="0" borderId="1">
      <alignment horizontal="left" wrapText="1"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49" fontId="62" fillId="0" borderId="0">
      <alignment wrapText="1"/>
      <protection/>
    </xf>
    <xf numFmtId="49" fontId="62" fillId="0" borderId="2">
      <alignment horizontal="left"/>
      <protection/>
    </xf>
    <xf numFmtId="0" fontId="62" fillId="0" borderId="3">
      <alignment horizontal="center" vertical="center" shrinkToFit="1"/>
      <protection/>
    </xf>
    <xf numFmtId="0" fontId="62" fillId="0" borderId="4">
      <alignment horizontal="center" vertical="center" shrinkToFit="1"/>
      <protection/>
    </xf>
    <xf numFmtId="49" fontId="62" fillId="0" borderId="0">
      <alignment horizontal="center"/>
      <protection/>
    </xf>
    <xf numFmtId="0" fontId="62" fillId="0" borderId="2">
      <alignment horizontal="center" shrinkToFit="1"/>
      <protection/>
    </xf>
    <xf numFmtId="49" fontId="62" fillId="0" borderId="5">
      <alignment horizontal="center" vertical="center"/>
      <protection/>
    </xf>
    <xf numFmtId="49" fontId="62" fillId="0" borderId="1">
      <alignment horizontal="center" vertical="center"/>
      <protection/>
    </xf>
    <xf numFmtId="49" fontId="62" fillId="0" borderId="2">
      <alignment horizontal="center" vertical="center" shrinkToFit="1"/>
      <protection/>
    </xf>
    <xf numFmtId="164" fontId="62" fillId="0" borderId="1">
      <alignment horizontal="right" vertical="center" shrinkToFit="1"/>
      <protection/>
    </xf>
    <xf numFmtId="4" fontId="62" fillId="0" borderId="1">
      <alignment horizontal="right" shrinkToFit="1"/>
      <protection/>
    </xf>
    <xf numFmtId="49" fontId="63" fillId="0" borderId="0">
      <alignment/>
      <protection/>
    </xf>
    <xf numFmtId="49" fontId="60" fillId="0" borderId="2">
      <alignment shrinkToFit="1"/>
      <protection/>
    </xf>
    <xf numFmtId="49" fontId="62" fillId="0" borderId="2">
      <alignment horizontal="right"/>
      <protection/>
    </xf>
    <xf numFmtId="164" fontId="62" fillId="0" borderId="6">
      <alignment horizontal="right" vertical="center" shrinkToFit="1"/>
      <protection/>
    </xf>
    <xf numFmtId="4" fontId="62" fillId="0" borderId="6">
      <alignment horizontal="right" shrinkToFit="1"/>
      <protection/>
    </xf>
    <xf numFmtId="0" fontId="64" fillId="0" borderId="6">
      <alignment wrapText="1"/>
      <protection/>
    </xf>
    <xf numFmtId="0" fontId="64" fillId="0" borderId="6">
      <alignment/>
      <protection/>
    </xf>
    <xf numFmtId="0" fontId="64" fillId="20" borderId="6">
      <alignment wrapText="1"/>
      <protection/>
    </xf>
    <xf numFmtId="0" fontId="62" fillId="20" borderId="7">
      <alignment horizontal="left" wrapText="1"/>
      <protection/>
    </xf>
    <xf numFmtId="49" fontId="62" fillId="0" borderId="6">
      <alignment horizontal="center" shrinkToFit="1"/>
      <protection/>
    </xf>
    <xf numFmtId="49" fontId="62" fillId="0" borderId="1">
      <alignment horizontal="center" vertical="center" shrinkToFit="1"/>
      <protection/>
    </xf>
    <xf numFmtId="0" fontId="60" fillId="0" borderId="8">
      <alignment horizontal="left"/>
      <protection/>
    </xf>
    <xf numFmtId="0" fontId="60" fillId="0" borderId="0">
      <alignment horizontal="left"/>
      <protection/>
    </xf>
    <xf numFmtId="0" fontId="65" fillId="0" borderId="0">
      <alignment horizontal="center"/>
      <protection/>
    </xf>
    <xf numFmtId="0" fontId="60" fillId="0" borderId="0">
      <alignment horizontal="left"/>
      <protection/>
    </xf>
    <xf numFmtId="49" fontId="62" fillId="0" borderId="0">
      <alignment horizontal="left"/>
      <protection/>
    </xf>
    <xf numFmtId="0" fontId="64" fillId="0" borderId="0">
      <alignment/>
      <protection/>
    </xf>
    <xf numFmtId="0" fontId="60" fillId="0" borderId="2">
      <alignment/>
      <protection/>
    </xf>
    <xf numFmtId="0" fontId="60" fillId="0" borderId="8">
      <alignment/>
      <protection/>
    </xf>
    <xf numFmtId="0" fontId="60" fillId="0" borderId="9">
      <alignment horizontal="left" wrapText="1"/>
      <protection/>
    </xf>
    <xf numFmtId="0" fontId="60" fillId="0" borderId="0">
      <alignment horizontal="left" wrapText="1"/>
      <protection/>
    </xf>
    <xf numFmtId="0" fontId="62" fillId="0" borderId="0">
      <alignment horizontal="center" wrapText="1"/>
      <protection/>
    </xf>
    <xf numFmtId="0" fontId="65" fillId="0" borderId="8">
      <alignment horizontal="center"/>
      <protection/>
    </xf>
    <xf numFmtId="0" fontId="60" fillId="0" borderId="0">
      <alignment horizontal="center"/>
      <protection/>
    </xf>
    <xf numFmtId="49" fontId="62" fillId="0" borderId="0">
      <alignment horizontal="center" wrapText="1"/>
      <protection/>
    </xf>
    <xf numFmtId="0" fontId="62" fillId="0" borderId="2">
      <alignment horizontal="center" wrapText="1"/>
      <protection/>
    </xf>
    <xf numFmtId="0" fontId="65" fillId="0" borderId="8">
      <alignment horizontal="center"/>
      <protection/>
    </xf>
    <xf numFmtId="0" fontId="65" fillId="0" borderId="0">
      <alignment horizontal="center"/>
      <protection/>
    </xf>
    <xf numFmtId="0" fontId="65" fillId="0" borderId="0">
      <alignment horizontal="center"/>
      <protection/>
    </xf>
    <xf numFmtId="0" fontId="62" fillId="0" borderId="0">
      <alignment horizontal="center" wrapText="1"/>
      <protection/>
    </xf>
    <xf numFmtId="0" fontId="61" fillId="0" borderId="2">
      <alignment/>
      <protection/>
    </xf>
    <xf numFmtId="0" fontId="60" fillId="0" borderId="9">
      <alignment horizontal="left"/>
      <protection/>
    </xf>
    <xf numFmtId="0" fontId="60" fillId="0" borderId="0">
      <alignment horizontal="left"/>
      <protection/>
    </xf>
    <xf numFmtId="0" fontId="63" fillId="0" borderId="0">
      <alignment horizontal="left"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9">
      <alignment/>
      <protection/>
    </xf>
    <xf numFmtId="0" fontId="62" fillId="0" borderId="0">
      <alignment/>
      <protection/>
    </xf>
    <xf numFmtId="49" fontId="60" fillId="0" borderId="0">
      <alignment/>
      <protection/>
    </xf>
    <xf numFmtId="49" fontId="60" fillId="0" borderId="9">
      <alignment/>
      <protection/>
    </xf>
    <xf numFmtId="49" fontId="60" fillId="0" borderId="0">
      <alignment/>
      <protection/>
    </xf>
    <xf numFmtId="49" fontId="60" fillId="0" borderId="9">
      <alignment/>
      <protection/>
    </xf>
    <xf numFmtId="49" fontId="60" fillId="0" borderId="0">
      <alignment/>
      <protection/>
    </xf>
    <xf numFmtId="0" fontId="62" fillId="0" borderId="0">
      <alignment horizontal="center"/>
      <protection/>
    </xf>
    <xf numFmtId="0" fontId="60" fillId="0" borderId="1">
      <alignment horizontal="left"/>
      <protection/>
    </xf>
    <xf numFmtId="0" fontId="66" fillId="21" borderId="0">
      <alignment/>
      <protection/>
    </xf>
    <xf numFmtId="0" fontId="60" fillId="0" borderId="0">
      <alignment/>
      <protection/>
    </xf>
    <xf numFmtId="0" fontId="67" fillId="0" borderId="0">
      <alignment/>
      <protection/>
    </xf>
    <xf numFmtId="0" fontId="62" fillId="0" borderId="0">
      <alignment/>
      <protection/>
    </xf>
    <xf numFmtId="0" fontId="62" fillId="0" borderId="0">
      <alignment horizontal="left"/>
      <protection/>
    </xf>
    <xf numFmtId="0" fontId="62" fillId="0" borderId="1">
      <alignment horizontal="center" vertical="top" wrapText="1"/>
      <protection/>
    </xf>
    <xf numFmtId="0" fontId="62" fillId="0" borderId="1">
      <alignment horizontal="center" vertical="center"/>
      <protection/>
    </xf>
    <xf numFmtId="0" fontId="62" fillId="0" borderId="1">
      <alignment horizontal="center" vertical="top" wrapText="1"/>
      <protection/>
    </xf>
    <xf numFmtId="0" fontId="62" fillId="0" borderId="10">
      <alignment horizontal="left" wrapText="1"/>
      <protection/>
    </xf>
    <xf numFmtId="0" fontId="62" fillId="0" borderId="1">
      <alignment horizontal="center" vertical="center"/>
      <protection/>
    </xf>
    <xf numFmtId="0" fontId="62" fillId="0" borderId="11">
      <alignment horizontal="left" wrapText="1"/>
      <protection/>
    </xf>
    <xf numFmtId="0" fontId="62" fillId="0" borderId="10">
      <alignment horizontal="left" wrapText="1"/>
      <protection/>
    </xf>
    <xf numFmtId="0" fontId="62" fillId="0" borderId="12">
      <alignment horizontal="left" wrapText="1" indent="2"/>
      <protection/>
    </xf>
    <xf numFmtId="0" fontId="62" fillId="0" borderId="11">
      <alignment horizontal="left" wrapText="1"/>
      <protection/>
    </xf>
    <xf numFmtId="0" fontId="61" fillId="0" borderId="0">
      <alignment/>
      <protection/>
    </xf>
    <xf numFmtId="0" fontId="7" fillId="0" borderId="12">
      <alignment horizontal="left" wrapText="1" indent="2"/>
      <protection/>
    </xf>
    <xf numFmtId="0" fontId="61" fillId="0" borderId="0">
      <alignment/>
      <protection/>
    </xf>
    <xf numFmtId="0" fontId="62" fillId="0" borderId="8">
      <alignment horizontal="left"/>
      <protection/>
    </xf>
    <xf numFmtId="0" fontId="62" fillId="0" borderId="13">
      <alignment horizontal="center" vertical="center"/>
      <protection/>
    </xf>
    <xf numFmtId="49" fontId="62" fillId="0" borderId="3">
      <alignment horizontal="center" wrapText="1"/>
      <protection/>
    </xf>
    <xf numFmtId="49" fontId="62" fillId="0" borderId="14">
      <alignment horizontal="center" shrinkToFit="1"/>
      <protection/>
    </xf>
    <xf numFmtId="49" fontId="62" fillId="0" borderId="15">
      <alignment horizontal="center" shrinkToFit="1"/>
      <protection/>
    </xf>
    <xf numFmtId="0" fontId="62" fillId="0" borderId="13">
      <alignment horizontal="center" vertical="center"/>
      <protection/>
    </xf>
    <xf numFmtId="0" fontId="68" fillId="0" borderId="0">
      <alignment/>
      <protection/>
    </xf>
    <xf numFmtId="49" fontId="62" fillId="0" borderId="5">
      <alignment horizontal="center"/>
      <protection/>
    </xf>
    <xf numFmtId="49" fontId="62" fillId="0" borderId="5">
      <alignment horizontal="center"/>
      <protection/>
    </xf>
    <xf numFmtId="49" fontId="62" fillId="0" borderId="16">
      <alignment horizontal="center"/>
      <protection/>
    </xf>
    <xf numFmtId="49" fontId="62" fillId="0" borderId="16">
      <alignment horizontal="center"/>
      <protection/>
    </xf>
    <xf numFmtId="49" fontId="62" fillId="0" borderId="17">
      <alignment horizontal="center"/>
      <protection/>
    </xf>
    <xf numFmtId="49" fontId="62" fillId="0" borderId="0">
      <alignment/>
      <protection/>
    </xf>
    <xf numFmtId="49" fontId="62" fillId="0" borderId="5">
      <alignment horizontal="center"/>
      <protection/>
    </xf>
    <xf numFmtId="0" fontId="62" fillId="0" borderId="2">
      <alignment horizontal="left" wrapText="1"/>
      <protection/>
    </xf>
    <xf numFmtId="49" fontId="62" fillId="0" borderId="16">
      <alignment horizontal="center"/>
      <protection/>
    </xf>
    <xf numFmtId="0" fontId="62" fillId="0" borderId="18">
      <alignment horizontal="left" wrapText="1"/>
      <protection/>
    </xf>
    <xf numFmtId="49" fontId="62" fillId="0" borderId="8">
      <alignment/>
      <protection/>
    </xf>
    <xf numFmtId="49" fontId="62" fillId="0" borderId="1">
      <alignment horizontal="center" vertical="top" wrapText="1"/>
      <protection/>
    </xf>
    <xf numFmtId="49" fontId="62" fillId="0" borderId="1">
      <alignment horizontal="center" vertical="top" wrapText="1"/>
      <protection/>
    </xf>
    <xf numFmtId="49" fontId="62" fillId="0" borderId="13">
      <alignment horizontal="center" vertical="center"/>
      <protection/>
    </xf>
    <xf numFmtId="49" fontId="62" fillId="0" borderId="1">
      <alignment horizontal="center" vertical="top" wrapText="1"/>
      <protection/>
    </xf>
    <xf numFmtId="4" fontId="62" fillId="0" borderId="5">
      <alignment horizontal="right" shrinkToFit="1"/>
      <protection/>
    </xf>
    <xf numFmtId="4" fontId="62" fillId="0" borderId="5">
      <alignment horizontal="right" shrinkToFit="1"/>
      <protection/>
    </xf>
    <xf numFmtId="4" fontId="62" fillId="0" borderId="16">
      <alignment horizontal="right" shrinkToFit="1"/>
      <protection/>
    </xf>
    <xf numFmtId="4" fontId="62" fillId="0" borderId="5">
      <alignment horizontal="right" shrinkToFit="1"/>
      <protection/>
    </xf>
    <xf numFmtId="4" fontId="62" fillId="0" borderId="17">
      <alignment horizontal="right" shrinkToFit="1"/>
      <protection/>
    </xf>
    <xf numFmtId="0" fontId="67" fillId="0" borderId="0">
      <alignment horizontal="center"/>
      <protection/>
    </xf>
    <xf numFmtId="0" fontId="68" fillId="0" borderId="19">
      <alignment/>
      <protection/>
    </xf>
    <xf numFmtId="0" fontId="62" fillId="0" borderId="20">
      <alignment horizontal="right"/>
      <protection/>
    </xf>
    <xf numFmtId="49" fontId="62" fillId="0" borderId="20">
      <alignment horizontal="right" vertical="center"/>
      <protection/>
    </xf>
    <xf numFmtId="49" fontId="62" fillId="0" borderId="20">
      <alignment horizontal="right"/>
      <protection/>
    </xf>
    <xf numFmtId="49" fontId="62" fillId="0" borderId="20">
      <alignment/>
      <protection/>
    </xf>
    <xf numFmtId="0" fontId="62" fillId="0" borderId="2">
      <alignment horizontal="center"/>
      <protection/>
    </xf>
    <xf numFmtId="0" fontId="62" fillId="0" borderId="13">
      <alignment horizontal="center"/>
      <protection/>
    </xf>
    <xf numFmtId="49" fontId="62" fillId="0" borderId="21">
      <alignment horizontal="center"/>
      <protection/>
    </xf>
    <xf numFmtId="165" fontId="62" fillId="0" borderId="22">
      <alignment horizontal="center"/>
      <protection/>
    </xf>
    <xf numFmtId="49" fontId="62" fillId="0" borderId="22">
      <alignment horizontal="center" vertical="center"/>
      <protection/>
    </xf>
    <xf numFmtId="49" fontId="62" fillId="0" borderId="22">
      <alignment horizontal="center"/>
      <protection/>
    </xf>
    <xf numFmtId="49" fontId="62" fillId="0" borderId="23">
      <alignment horizontal="center"/>
      <protection/>
    </xf>
    <xf numFmtId="0" fontId="67" fillId="0" borderId="2">
      <alignment horizontal="center"/>
      <protection/>
    </xf>
    <xf numFmtId="0" fontId="69" fillId="0" borderId="0">
      <alignment horizontal="right"/>
      <protection/>
    </xf>
    <xf numFmtId="0" fontId="69" fillId="0" borderId="24">
      <alignment horizontal="right"/>
      <protection/>
    </xf>
    <xf numFmtId="0" fontId="69" fillId="0" borderId="25">
      <alignment horizontal="right"/>
      <protection/>
    </xf>
    <xf numFmtId="0" fontId="60" fillId="0" borderId="26">
      <alignment/>
      <protection/>
    </xf>
    <xf numFmtId="0" fontId="60" fillId="0" borderId="24">
      <alignment/>
      <protection/>
    </xf>
    <xf numFmtId="0" fontId="62" fillId="0" borderId="7">
      <alignment horizontal="left" wrapText="1"/>
      <protection/>
    </xf>
    <xf numFmtId="0" fontId="62" fillId="0" borderId="7">
      <alignment horizontal="left" wrapText="1"/>
      <protection/>
    </xf>
    <xf numFmtId="0" fontId="62" fillId="0" borderId="6">
      <alignment horizontal="left" wrapText="1"/>
      <protection/>
    </xf>
    <xf numFmtId="0" fontId="61" fillId="0" borderId="8">
      <alignment/>
      <protection/>
    </xf>
    <xf numFmtId="0" fontId="7" fillId="0" borderId="7">
      <alignment horizontal="left" wrapText="1"/>
      <protection/>
    </xf>
    <xf numFmtId="0" fontId="62" fillId="0" borderId="3">
      <alignment horizontal="center" shrinkToFit="1"/>
      <protection/>
    </xf>
    <xf numFmtId="0" fontId="62" fillId="0" borderId="3">
      <alignment horizontal="center" shrinkToFit="1"/>
      <protection/>
    </xf>
    <xf numFmtId="0" fontId="62" fillId="0" borderId="14">
      <alignment horizontal="center" shrinkToFit="1"/>
      <protection/>
    </xf>
    <xf numFmtId="0" fontId="62" fillId="0" borderId="14">
      <alignment horizontal="center" shrinkToFit="1"/>
      <protection/>
    </xf>
    <xf numFmtId="49" fontId="62" fillId="0" borderId="15">
      <alignment horizontal="center" wrapText="1"/>
      <protection/>
    </xf>
    <xf numFmtId="49" fontId="62" fillId="0" borderId="15">
      <alignment horizontal="center" wrapText="1"/>
      <protection/>
    </xf>
    <xf numFmtId="49" fontId="62" fillId="0" borderId="27">
      <alignment horizontal="center" shrinkToFit="1"/>
      <protection/>
    </xf>
    <xf numFmtId="0" fontId="62" fillId="0" borderId="3">
      <alignment horizontal="center" shrinkToFit="1"/>
      <protection/>
    </xf>
    <xf numFmtId="0" fontId="61" fillId="0" borderId="9">
      <alignment/>
      <protection/>
    </xf>
    <xf numFmtId="0" fontId="62" fillId="0" borderId="14">
      <alignment horizontal="center" shrinkToFit="1"/>
      <protection/>
    </xf>
    <xf numFmtId="0" fontId="62" fillId="0" borderId="13">
      <alignment horizontal="center" vertical="center" shrinkToFit="1"/>
      <protection/>
    </xf>
    <xf numFmtId="49" fontId="62" fillId="0" borderId="15">
      <alignment horizontal="center" wrapText="1"/>
      <protection/>
    </xf>
    <xf numFmtId="49" fontId="62" fillId="0" borderId="17">
      <alignment horizontal="center" wrapText="1"/>
      <protection/>
    </xf>
    <xf numFmtId="49" fontId="62" fillId="0" borderId="17">
      <alignment horizontal="center" wrapText="1"/>
      <protection/>
    </xf>
    <xf numFmtId="49" fontId="62" fillId="0" borderId="28">
      <alignment horizontal="center"/>
      <protection/>
    </xf>
    <xf numFmtId="49" fontId="62" fillId="0" borderId="13">
      <alignment horizontal="center" vertical="center" shrinkToFit="1"/>
      <protection/>
    </xf>
    <xf numFmtId="49" fontId="62" fillId="0" borderId="13">
      <alignment horizontal="center" vertical="center" shrinkToFit="1"/>
      <protection/>
    </xf>
    <xf numFmtId="164" fontId="62" fillId="0" borderId="16">
      <alignment horizontal="right" shrinkToFit="1"/>
      <protection/>
    </xf>
    <xf numFmtId="0" fontId="62" fillId="0" borderId="13">
      <alignment horizontal="center" vertical="center" shrinkToFit="1"/>
      <protection/>
    </xf>
    <xf numFmtId="4" fontId="62" fillId="0" borderId="17">
      <alignment horizontal="right" wrapText="1"/>
      <protection/>
    </xf>
    <xf numFmtId="49" fontId="62" fillId="0" borderId="17">
      <alignment horizontal="center" wrapText="1"/>
      <protection/>
    </xf>
    <xf numFmtId="4" fontId="62" fillId="0" borderId="28">
      <alignment horizontal="right" shrinkToFit="1"/>
      <protection/>
    </xf>
    <xf numFmtId="49" fontId="62" fillId="0" borderId="0">
      <alignment horizontal="right"/>
      <protection/>
    </xf>
    <xf numFmtId="49" fontId="62" fillId="0" borderId="13">
      <alignment horizontal="center" vertical="center" shrinkToFit="1"/>
      <protection/>
    </xf>
    <xf numFmtId="4" fontId="62" fillId="0" borderId="29">
      <alignment horizontal="right" shrinkToFit="1"/>
      <protection/>
    </xf>
    <xf numFmtId="164" fontId="62" fillId="0" borderId="16">
      <alignment horizontal="right" shrinkToFit="1"/>
      <protection/>
    </xf>
    <xf numFmtId="164" fontId="62" fillId="0" borderId="30">
      <alignment horizontal="right" shrinkToFit="1"/>
      <protection/>
    </xf>
    <xf numFmtId="4" fontId="62" fillId="0" borderId="17">
      <alignment horizontal="right" wrapText="1"/>
      <protection/>
    </xf>
    <xf numFmtId="4" fontId="62" fillId="0" borderId="12">
      <alignment horizontal="right" wrapText="1"/>
      <protection/>
    </xf>
    <xf numFmtId="4" fontId="62" fillId="0" borderId="12">
      <alignment horizontal="right" wrapText="1"/>
      <protection/>
    </xf>
    <xf numFmtId="49" fontId="62" fillId="0" borderId="31">
      <alignment horizontal="center"/>
      <protection/>
    </xf>
    <xf numFmtId="0" fontId="67" fillId="0" borderId="24">
      <alignment horizontal="center"/>
      <protection/>
    </xf>
    <xf numFmtId="4" fontId="62" fillId="0" borderId="29">
      <alignment horizontal="right" shrinkToFit="1"/>
      <protection/>
    </xf>
    <xf numFmtId="49" fontId="60" fillId="0" borderId="24">
      <alignment/>
      <protection/>
    </xf>
    <xf numFmtId="164" fontId="62" fillId="0" borderId="30">
      <alignment horizontal="right" shrinkToFit="1"/>
      <protection/>
    </xf>
    <xf numFmtId="49" fontId="60" fillId="0" borderId="25">
      <alignment/>
      <protection/>
    </xf>
    <xf numFmtId="4" fontId="62" fillId="0" borderId="12">
      <alignment horizontal="right" wrapText="1"/>
      <protection/>
    </xf>
    <xf numFmtId="0" fontId="60" fillId="0" borderId="25">
      <alignment wrapText="1"/>
      <protection/>
    </xf>
    <xf numFmtId="0" fontId="60" fillId="0" borderId="25">
      <alignment/>
      <protection/>
    </xf>
    <xf numFmtId="0" fontId="62" fillId="0" borderId="0">
      <alignment wrapText="1"/>
      <protection/>
    </xf>
    <xf numFmtId="0" fontId="62" fillId="0" borderId="2">
      <alignment horizontal="left"/>
      <protection/>
    </xf>
    <xf numFmtId="0" fontId="62" fillId="0" borderId="10">
      <alignment horizontal="left" wrapText="1" indent="2"/>
      <protection/>
    </xf>
    <xf numFmtId="0" fontId="62" fillId="0" borderId="32">
      <alignment horizontal="left" wrapText="1"/>
      <protection/>
    </xf>
    <xf numFmtId="0" fontId="62" fillId="0" borderId="11">
      <alignment horizontal="left" wrapText="1" indent="2"/>
      <protection/>
    </xf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70" fillId="28" borderId="33" applyNumberFormat="0" applyAlignment="0" applyProtection="0"/>
    <xf numFmtId="0" fontId="71" fillId="29" borderId="34" applyNumberFormat="0" applyAlignment="0" applyProtection="0"/>
    <xf numFmtId="0" fontId="72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5" applyNumberFormat="0" applyFill="0" applyAlignment="0" applyProtection="0"/>
    <xf numFmtId="0" fontId="74" fillId="0" borderId="36" applyNumberFormat="0" applyFill="0" applyAlignment="0" applyProtection="0"/>
    <xf numFmtId="0" fontId="75" fillId="0" borderId="3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38" applyNumberFormat="0" applyFill="0" applyAlignment="0" applyProtection="0"/>
    <xf numFmtId="0" fontId="77" fillId="30" borderId="39" applyNumberFormat="0" applyAlignment="0" applyProtection="0"/>
    <xf numFmtId="0" fontId="78" fillId="0" borderId="0" applyNumberFormat="0" applyFill="0" applyBorder="0" applyAlignment="0" applyProtection="0"/>
    <xf numFmtId="0" fontId="79" fillId="31" borderId="0" applyNumberFormat="0" applyBorder="0" applyAlignment="0" applyProtection="0"/>
    <xf numFmtId="0" fontId="58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3" borderId="40" applyNumberFormat="0" applyFont="0" applyAlignment="0" applyProtection="0"/>
    <xf numFmtId="0" fontId="1" fillId="33" borderId="40" applyNumberFormat="0" applyFont="0" applyAlignment="0" applyProtection="0"/>
    <xf numFmtId="9" fontId="0" fillId="0" borderId="0" applyFont="0" applyFill="0" applyBorder="0" applyAlignment="0" applyProtection="0"/>
    <xf numFmtId="0" fontId="82" fillId="0" borderId="41" applyNumberFormat="0" applyFill="0" applyAlignment="0" applyProtection="0"/>
    <xf numFmtId="0" fontId="83" fillId="0" borderId="0" applyNumberFormat="0" applyFill="0" applyBorder="0" applyAlignment="0" applyProtection="0"/>
    <xf numFmtId="0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4" borderId="0" applyNumberFormat="0" applyBorder="0" applyAlignment="0" applyProtection="0"/>
  </cellStyleXfs>
  <cellXfs count="211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 vertical="center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>
      <alignment/>
    </xf>
    <xf numFmtId="0" fontId="0" fillId="0" borderId="43" xfId="0" applyBorder="1" applyAlignment="1">
      <alignment horizontal="left"/>
    </xf>
    <xf numFmtId="0" fontId="0" fillId="0" borderId="43" xfId="0" applyBorder="1" applyAlignment="1">
      <alignment/>
    </xf>
    <xf numFmtId="49" fontId="0" fillId="0" borderId="43" xfId="0" applyNumberFormat="1" applyBorder="1" applyAlignment="1">
      <alignment/>
    </xf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42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/>
    </xf>
    <xf numFmtId="4" fontId="7" fillId="0" borderId="44" xfId="0" applyNumberFormat="1" applyFont="1" applyBorder="1" applyAlignment="1">
      <alignment horizontal="right" vertical="top"/>
    </xf>
    <xf numFmtId="4" fontId="0" fillId="0" borderId="44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 applyProtection="1">
      <alignment vertical="center" wrapText="1"/>
      <protection locked="0"/>
    </xf>
    <xf numFmtId="0" fontId="19" fillId="0" borderId="47" xfId="0" applyFont="1" applyBorder="1" applyAlignment="1" applyProtection="1">
      <alignment horizontal="center" vertical="center" wrapText="1"/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19" fillId="0" borderId="49" xfId="0" applyFont="1" applyBorder="1" applyAlignment="1" applyProtection="1">
      <alignment horizontal="center" vertical="center" wrapText="1"/>
      <protection locked="0"/>
    </xf>
    <xf numFmtId="0" fontId="16" fillId="0" borderId="50" xfId="0" applyFont="1" applyBorder="1" applyAlignment="1" applyProtection="1">
      <alignment vertical="top" wrapText="1"/>
      <protection locked="0"/>
    </xf>
    <xf numFmtId="0" fontId="17" fillId="0" borderId="50" xfId="0" applyFont="1" applyBorder="1" applyAlignment="1" applyProtection="1">
      <alignment horizontal="justify" vertical="center" wrapText="1"/>
      <protection locked="0"/>
    </xf>
    <xf numFmtId="0" fontId="17" fillId="0" borderId="50" xfId="0" applyFont="1" applyBorder="1" applyAlignment="1" applyProtection="1">
      <alignment vertical="top" wrapText="1"/>
      <protection locked="0"/>
    </xf>
    <xf numFmtId="0" fontId="16" fillId="0" borderId="51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wrapText="1"/>
    </xf>
    <xf numFmtId="0" fontId="20" fillId="0" borderId="4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0" fontId="20" fillId="35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right"/>
    </xf>
    <xf numFmtId="4" fontId="85" fillId="0" borderId="0" xfId="0" applyNumberFormat="1" applyFont="1" applyFill="1" applyBorder="1" applyAlignment="1">
      <alignment horizontal="right"/>
    </xf>
    <xf numFmtId="0" fontId="86" fillId="0" borderId="0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87" fillId="0" borderId="44" xfId="0" applyFont="1" applyFill="1" applyBorder="1" applyAlignment="1">
      <alignment vertical="center" wrapText="1"/>
    </xf>
    <xf numFmtId="49" fontId="21" fillId="0" borderId="44" xfId="0" applyNumberFormat="1" applyFont="1" applyFill="1" applyBorder="1" applyAlignment="1">
      <alignment horizontal="center"/>
    </xf>
    <xf numFmtId="4" fontId="20" fillId="0" borderId="44" xfId="0" applyNumberFormat="1" applyFont="1" applyFill="1" applyBorder="1" applyAlignment="1">
      <alignment horizontal="right"/>
    </xf>
    <xf numFmtId="0" fontId="20" fillId="0" borderId="44" xfId="0" applyFont="1" applyFill="1" applyBorder="1" applyAlignment="1">
      <alignment wrapText="1"/>
    </xf>
    <xf numFmtId="0" fontId="20" fillId="35" borderId="44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49" fontId="21" fillId="0" borderId="44" xfId="0" applyNumberFormat="1" applyFont="1" applyFill="1" applyBorder="1" applyAlignment="1" quotePrefix="1">
      <alignment horizontal="center"/>
    </xf>
    <xf numFmtId="0" fontId="21" fillId="35" borderId="44" xfId="0" applyFont="1" applyFill="1" applyBorder="1" applyAlignment="1">
      <alignment horizontal="left" vertical="top" wrapText="1"/>
    </xf>
    <xf numFmtId="0" fontId="20" fillId="35" borderId="44" xfId="0" applyFont="1" applyFill="1" applyBorder="1" applyAlignment="1">
      <alignment horizontal="left" vertical="center" wrapText="1"/>
    </xf>
    <xf numFmtId="0" fontId="86" fillId="0" borderId="44" xfId="0" applyFont="1" applyFill="1" applyBorder="1" applyAlignment="1">
      <alignment horizontal="left" wrapText="1"/>
    </xf>
    <xf numFmtId="0" fontId="20" fillId="0" borderId="44" xfId="0" applyFont="1" applyFill="1" applyBorder="1" applyAlignment="1">
      <alignment/>
    </xf>
    <xf numFmtId="49" fontId="20" fillId="0" borderId="44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4" fontId="0" fillId="0" borderId="44" xfId="236" applyNumberFormat="1" applyFon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2" fillId="36" borderId="44" xfId="0" applyFont="1" applyFill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top" wrapText="1"/>
    </xf>
    <xf numFmtId="0" fontId="22" fillId="0" borderId="44" xfId="0" applyFont="1" applyFill="1" applyBorder="1" applyAlignment="1">
      <alignment horizontal="left" vertical="top" wrapText="1"/>
    </xf>
    <xf numFmtId="4" fontId="24" fillId="0" borderId="0" xfId="0" applyNumberFormat="1" applyFont="1" applyBorder="1" applyAlignment="1">
      <alignment horizontal="right" vertical="top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left" wrapText="1"/>
    </xf>
    <xf numFmtId="0" fontId="7" fillId="0" borderId="44" xfId="0" applyFont="1" applyBorder="1" applyAlignment="1">
      <alignment horizontal="left" vertical="top" wrapText="1" indent="2"/>
    </xf>
    <xf numFmtId="4" fontId="8" fillId="0" borderId="44" xfId="0" applyNumberFormat="1" applyFont="1" applyBorder="1" applyAlignment="1">
      <alignment horizontal="right" vertical="top"/>
    </xf>
    <xf numFmtId="0" fontId="62" fillId="0" borderId="44" xfId="159" applyNumberFormat="1" applyBorder="1" applyProtection="1">
      <alignment horizontal="left" wrapText="1"/>
      <protection/>
    </xf>
    <xf numFmtId="0" fontId="0" fillId="0" borderId="44" xfId="0" applyBorder="1" applyAlignment="1">
      <alignment/>
    </xf>
    <xf numFmtId="0" fontId="0" fillId="0" borderId="44" xfId="0" applyFont="1" applyBorder="1" applyAlignment="1" applyProtection="1">
      <alignment vertical="top"/>
      <protection locked="0"/>
    </xf>
    <xf numFmtId="0" fontId="44" fillId="0" borderId="44" xfId="0" applyFont="1" applyFill="1" applyBorder="1" applyAlignment="1">
      <alignment vertical="center" wrapText="1"/>
    </xf>
    <xf numFmtId="0" fontId="0" fillId="0" borderId="44" xfId="0" applyFont="1" applyBorder="1" applyAlignment="1" applyProtection="1">
      <alignment vertical="top" wrapText="1"/>
      <protection locked="0"/>
    </xf>
    <xf numFmtId="49" fontId="22" fillId="0" borderId="52" xfId="0" applyNumberFormat="1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 wrapText="1"/>
    </xf>
    <xf numFmtId="4" fontId="22" fillId="0" borderId="44" xfId="0" applyNumberFormat="1" applyFont="1" applyBorder="1" applyAlignment="1">
      <alignment horizontal="right" vertical="center"/>
    </xf>
    <xf numFmtId="49" fontId="22" fillId="0" borderId="55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22" fillId="0" borderId="53" xfId="0" applyNumberFormat="1" applyFont="1" applyFill="1" applyBorder="1" applyAlignment="1">
      <alignment horizontal="center" vertical="center" wrapText="1"/>
    </xf>
    <xf numFmtId="49" fontId="22" fillId="0" borderId="54" xfId="0" applyNumberFormat="1" applyFont="1" applyFill="1" applyBorder="1" applyAlignment="1">
      <alignment horizontal="center" vertical="center" wrapText="1"/>
    </xf>
    <xf numFmtId="4" fontId="22" fillId="0" borderId="44" xfId="0" applyNumberFormat="1" applyFont="1" applyFill="1" applyBorder="1" applyAlignment="1">
      <alignment horizontal="right" vertical="center"/>
    </xf>
    <xf numFmtId="49" fontId="22" fillId="0" borderId="55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56" xfId="0" applyNumberFormat="1" applyFont="1" applyFill="1" applyBorder="1" applyAlignment="1">
      <alignment horizontal="center" vertical="center" wrapText="1"/>
    </xf>
    <xf numFmtId="0" fontId="22" fillId="36" borderId="57" xfId="0" applyFont="1" applyFill="1" applyBorder="1" applyAlignment="1">
      <alignment horizontal="left" vertical="top" wrapText="1"/>
    </xf>
    <xf numFmtId="0" fontId="0" fillId="0" borderId="0" xfId="0" applyFont="1" applyAlignment="1" applyProtection="1">
      <alignment vertical="top" wrapText="1"/>
      <protection locked="0"/>
    </xf>
    <xf numFmtId="49" fontId="45" fillId="0" borderId="0" xfId="0" applyNumberFormat="1" applyFont="1" applyAlignment="1">
      <alignment/>
    </xf>
    <xf numFmtId="0" fontId="14" fillId="0" borderId="5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left" vertical="center"/>
    </xf>
    <xf numFmtId="49" fontId="14" fillId="0" borderId="58" xfId="0" applyNumberFormat="1" applyFont="1" applyBorder="1" applyAlignment="1">
      <alignment horizontal="center" vertical="center" wrapText="1"/>
    </xf>
    <xf numFmtId="49" fontId="14" fillId="0" borderId="58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49" fontId="14" fillId="0" borderId="52" xfId="0" applyNumberFormat="1" applyFont="1" applyBorder="1" applyAlignment="1">
      <alignment horizontal="center" vertical="top" wrapText="1"/>
    </xf>
    <xf numFmtId="49" fontId="14" fillId="0" borderId="53" xfId="0" applyNumberFormat="1" applyFont="1" applyBorder="1" applyAlignment="1">
      <alignment horizontal="center" vertical="top" wrapText="1"/>
    </xf>
    <xf numFmtId="49" fontId="14" fillId="0" borderId="54" xfId="0" applyNumberFormat="1" applyFont="1" applyBorder="1" applyAlignment="1">
      <alignment horizontal="center" vertical="top" wrapText="1"/>
    </xf>
    <xf numFmtId="0" fontId="14" fillId="0" borderId="4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4" fontId="14" fillId="0" borderId="44" xfId="0" applyNumberFormat="1" applyFont="1" applyBorder="1" applyAlignment="1">
      <alignment horizontal="right" vertical="top"/>
    </xf>
    <xf numFmtId="49" fontId="14" fillId="0" borderId="45" xfId="0" applyNumberFormat="1" applyFont="1" applyBorder="1" applyAlignment="1">
      <alignment horizontal="center" vertical="top" wrapText="1"/>
    </xf>
    <xf numFmtId="49" fontId="14" fillId="0" borderId="59" xfId="0" applyNumberFormat="1" applyFont="1" applyBorder="1" applyAlignment="1">
      <alignment horizontal="center" vertical="top" wrapText="1"/>
    </xf>
    <xf numFmtId="49" fontId="14" fillId="0" borderId="42" xfId="0" applyNumberFormat="1" applyFont="1" applyBorder="1" applyAlignment="1">
      <alignment horizontal="center" vertical="top" wrapText="1"/>
    </xf>
    <xf numFmtId="4" fontId="88" fillId="0" borderId="58" xfId="0" applyNumberFormat="1" applyFont="1" applyBorder="1" applyAlignment="1">
      <alignment horizontal="right" vertical="top"/>
    </xf>
    <xf numFmtId="0" fontId="14" fillId="0" borderId="53" xfId="0" applyFont="1" applyBorder="1" applyAlignment="1">
      <alignment horizontal="left" wrapText="1"/>
    </xf>
    <xf numFmtId="4" fontId="88" fillId="0" borderId="44" xfId="0" applyNumberFormat="1" applyFont="1" applyBorder="1" applyAlignment="1">
      <alignment horizontal="right" vertical="top"/>
    </xf>
    <xf numFmtId="0" fontId="24" fillId="0" borderId="4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0" fontId="89" fillId="0" borderId="1" xfId="101" applyNumberFormat="1" applyFont="1" applyAlignment="1" applyProtection="1">
      <alignment horizontal="center" vertical="center"/>
      <protection/>
    </xf>
    <xf numFmtId="0" fontId="89" fillId="0" borderId="13" xfId="173" applyNumberFormat="1" applyFont="1" applyAlignment="1" applyProtection="1">
      <alignment horizontal="center" vertical="center" shrinkToFit="1"/>
      <protection/>
    </xf>
    <xf numFmtId="49" fontId="89" fillId="0" borderId="13" xfId="178" applyNumberFormat="1" applyFont="1" applyAlignment="1" applyProtection="1">
      <alignment horizontal="center" vertical="center" shrinkToFit="1"/>
      <protection/>
    </xf>
    <xf numFmtId="0" fontId="56" fillId="0" borderId="46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/>
    </xf>
    <xf numFmtId="49" fontId="56" fillId="0" borderId="44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20" fillId="0" borderId="46" xfId="0" applyFont="1" applyFill="1" applyBorder="1" applyAlignment="1">
      <alignment horizontal="center"/>
    </xf>
    <xf numFmtId="4" fontId="15" fillId="0" borderId="59" xfId="0" applyNumberFormat="1" applyFont="1" applyFill="1" applyBorder="1" applyAlignment="1">
      <alignment horizontal="right"/>
    </xf>
    <xf numFmtId="0" fontId="14" fillId="0" borderId="0" xfId="0" applyFont="1" applyAlignment="1" applyProtection="1">
      <alignment horizontal="left" vertical="top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4" fontId="18" fillId="0" borderId="44" xfId="236" applyNumberFormat="1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4" fontId="18" fillId="0" borderId="60" xfId="236" applyNumberFormat="1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4" fontId="18" fillId="0" borderId="61" xfId="236" applyNumberFormat="1" applyFont="1" applyBorder="1" applyAlignment="1" applyProtection="1">
      <alignment horizontal="center" vertical="center"/>
      <protection locked="0"/>
    </xf>
    <xf numFmtId="4" fontId="18" fillId="0" borderId="62" xfId="236" applyNumberFormat="1" applyFont="1" applyBorder="1" applyAlignment="1" applyProtection="1">
      <alignment horizontal="center" vertical="center"/>
      <protection locked="0"/>
    </xf>
    <xf numFmtId="49" fontId="0" fillId="0" borderId="44" xfId="0" applyNumberFormat="1" applyFill="1" applyBorder="1" applyAlignment="1">
      <alignment horizontal="center" vertical="center"/>
    </xf>
    <xf numFmtId="0" fontId="62" fillId="0" borderId="11" xfId="105" applyNumberFormat="1" applyProtection="1">
      <alignment horizontal="left" wrapText="1"/>
      <protection/>
    </xf>
    <xf numFmtId="0" fontId="62" fillId="0" borderId="7" xfId="158" applyNumberFormat="1" applyProtection="1">
      <alignment horizontal="left" wrapText="1"/>
      <protection/>
    </xf>
    <xf numFmtId="49" fontId="62" fillId="0" borderId="16" xfId="121" applyNumberFormat="1" applyProtection="1">
      <alignment horizontal="center"/>
      <protection/>
    </xf>
    <xf numFmtId="164" fontId="62" fillId="0" borderId="16" xfId="180" applyNumberFormat="1" applyProtection="1">
      <alignment horizontal="right" shrinkToFit="1"/>
      <protection/>
    </xf>
    <xf numFmtId="49" fontId="62" fillId="0" borderId="17" xfId="175" applyNumberFormat="1" applyProtection="1">
      <alignment horizontal="center" wrapText="1"/>
      <protection/>
    </xf>
    <xf numFmtId="4" fontId="62" fillId="0" borderId="17" xfId="182" applyNumberFormat="1" applyProtection="1">
      <alignment horizontal="right" wrapText="1"/>
      <protection/>
    </xf>
    <xf numFmtId="0" fontId="24" fillId="0" borderId="44" xfId="0" applyFont="1" applyBorder="1" applyAlignment="1">
      <alignment horizontal="left" vertical="center"/>
    </xf>
    <xf numFmtId="4" fontId="24" fillId="0" borderId="44" xfId="0" applyNumberFormat="1" applyFont="1" applyBorder="1" applyAlignment="1">
      <alignment horizontal="center" vertical="center"/>
    </xf>
    <xf numFmtId="4" fontId="90" fillId="0" borderId="44" xfId="0" applyNumberFormat="1" applyFont="1" applyFill="1" applyBorder="1" applyAlignment="1">
      <alignment horizontal="right"/>
    </xf>
    <xf numFmtId="0" fontId="91" fillId="0" borderId="44" xfId="0" applyFont="1" applyFill="1" applyBorder="1" applyAlignment="1">
      <alignment horizontal="left" wrapText="1"/>
    </xf>
    <xf numFmtId="0" fontId="0" fillId="0" borderId="44" xfId="0" applyFont="1" applyFill="1" applyBorder="1" applyAlignment="1" applyProtection="1">
      <alignment horizontal="left" vertical="top" wrapText="1"/>
      <protection locked="0"/>
    </xf>
    <xf numFmtId="0" fontId="62" fillId="0" borderId="10" xfId="103" applyNumberFormat="1" applyProtection="1">
      <alignment horizontal="left" wrapText="1"/>
      <protection/>
    </xf>
    <xf numFmtId="49" fontId="62" fillId="0" borderId="5" xfId="119" applyNumberFormat="1" applyProtection="1">
      <alignment horizontal="center"/>
      <protection/>
    </xf>
    <xf numFmtId="4" fontId="62" fillId="0" borderId="5" xfId="134" applyNumberFormat="1" applyProtection="1">
      <alignment horizontal="right" shrinkToFit="1"/>
      <protection/>
    </xf>
    <xf numFmtId="0" fontId="22" fillId="0" borderId="57" xfId="0" applyFont="1" applyFill="1" applyBorder="1" applyAlignment="1">
      <alignment horizontal="left" vertical="top" wrapText="1"/>
    </xf>
    <xf numFmtId="0" fontId="0" fillId="0" borderId="44" xfId="0" applyFont="1" applyBorder="1" applyAlignment="1">
      <alignment horizontal="left" vertical="center" wrapText="1" shrinkToFit="1"/>
    </xf>
    <xf numFmtId="4" fontId="0" fillId="0" borderId="0" xfId="0" applyNumberFormat="1" applyAlignment="1" applyProtection="1">
      <alignment vertical="top"/>
      <protection locked="0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center" wrapText="1"/>
    </xf>
    <xf numFmtId="0" fontId="92" fillId="0" borderId="16" xfId="100" applyNumberFormat="1" applyFont="1" applyBorder="1" applyAlignment="1" applyProtection="1">
      <alignment horizontal="center" vertical="center" wrapText="1"/>
      <protection/>
    </xf>
    <xf numFmtId="0" fontId="92" fillId="0" borderId="63" xfId="100" applyNumberFormat="1" applyFont="1" applyBorder="1" applyAlignment="1" applyProtection="1">
      <alignment horizontal="center" vertical="center" wrapText="1"/>
      <protection/>
    </xf>
    <xf numFmtId="0" fontId="92" fillId="0" borderId="17" xfId="100" applyNumberFormat="1" applyFont="1" applyBorder="1" applyAlignment="1" applyProtection="1">
      <alignment horizontal="center" vertical="center" wrapText="1"/>
      <protection/>
    </xf>
    <xf numFmtId="49" fontId="92" fillId="0" borderId="16" xfId="130" applyNumberFormat="1" applyFont="1" applyBorder="1" applyAlignment="1" applyProtection="1">
      <alignment horizontal="center" vertical="center" wrapText="1"/>
      <protection/>
    </xf>
    <xf numFmtId="49" fontId="92" fillId="0" borderId="63" xfId="130" applyNumberFormat="1" applyFont="1" applyBorder="1" applyAlignment="1" applyProtection="1">
      <alignment horizontal="center" vertical="center" wrapText="1"/>
      <protection/>
    </xf>
    <xf numFmtId="49" fontId="92" fillId="0" borderId="17" xfId="13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vertical="center" wrapText="1"/>
    </xf>
    <xf numFmtId="0" fontId="14" fillId="0" borderId="45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</cellXfs>
  <cellStyles count="2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8 2" xfId="103"/>
    <cellStyle name="xl29" xfId="104"/>
    <cellStyle name="xl29 2" xfId="105"/>
    <cellStyle name="xl30" xfId="106"/>
    <cellStyle name="xl30 2" xfId="107"/>
    <cellStyle name="xl31" xfId="108"/>
    <cellStyle name="xl31 2" xfId="109"/>
    <cellStyle name="xl32" xfId="110"/>
    <cellStyle name="xl32 2" xfId="111"/>
    <cellStyle name="xl33" xfId="112"/>
    <cellStyle name="xl34" xfId="113"/>
    <cellStyle name="xl35" xfId="114"/>
    <cellStyle name="xl36" xfId="115"/>
    <cellStyle name="xl37" xfId="116"/>
    <cellStyle name="xl38" xfId="117"/>
    <cellStyle name="xl38 2" xfId="118"/>
    <cellStyle name="xl39" xfId="119"/>
    <cellStyle name="xl40" xfId="120"/>
    <cellStyle name="xl40 2" xfId="121"/>
    <cellStyle name="xl41" xfId="122"/>
    <cellStyle name="xl41 2" xfId="123"/>
    <cellStyle name="xl42" xfId="124"/>
    <cellStyle name="xl43" xfId="125"/>
    <cellStyle name="xl43 2" xfId="126"/>
    <cellStyle name="xl44" xfId="127"/>
    <cellStyle name="xl44 2" xfId="128"/>
    <cellStyle name="xl45" xfId="129"/>
    <cellStyle name="xl46" xfId="130"/>
    <cellStyle name="xl47" xfId="131"/>
    <cellStyle name="xl47 2" xfId="132"/>
    <cellStyle name="xl48" xfId="133"/>
    <cellStyle name="xl48 2" xfId="134"/>
    <cellStyle name="xl49" xfId="135"/>
    <cellStyle name="xl49 2" xfId="136"/>
    <cellStyle name="xl50" xfId="137"/>
    <cellStyle name="xl50 2" xfId="138"/>
    <cellStyle name="xl51" xfId="139"/>
    <cellStyle name="xl52" xfId="140"/>
    <cellStyle name="xl53" xfId="141"/>
    <cellStyle name="xl54" xfId="142"/>
    <cellStyle name="xl55" xfId="143"/>
    <cellStyle name="xl56" xfId="144"/>
    <cellStyle name="xl57" xfId="145"/>
    <cellStyle name="xl58" xfId="146"/>
    <cellStyle name="xl59" xfId="147"/>
    <cellStyle name="xl60" xfId="148"/>
    <cellStyle name="xl61" xfId="149"/>
    <cellStyle name="xl62" xfId="150"/>
    <cellStyle name="xl63" xfId="151"/>
    <cellStyle name="xl64" xfId="152"/>
    <cellStyle name="xl65" xfId="153"/>
    <cellStyle name="xl66" xfId="154"/>
    <cellStyle name="xl67" xfId="155"/>
    <cellStyle name="xl68" xfId="156"/>
    <cellStyle name="xl69" xfId="157"/>
    <cellStyle name="xl70" xfId="158"/>
    <cellStyle name="xl71" xfId="159"/>
    <cellStyle name="xl71 2" xfId="160"/>
    <cellStyle name="xl72" xfId="161"/>
    <cellStyle name="xl73" xfId="162"/>
    <cellStyle name="xl73 2" xfId="163"/>
    <cellStyle name="xl74" xfId="164"/>
    <cellStyle name="xl74 2" xfId="165"/>
    <cellStyle name="xl75" xfId="166"/>
    <cellStyle name="xl75 2" xfId="167"/>
    <cellStyle name="xl76" xfId="168"/>
    <cellStyle name="xl76 2" xfId="169"/>
    <cellStyle name="xl77" xfId="170"/>
    <cellStyle name="xl77 2" xfId="171"/>
    <cellStyle name="xl78" xfId="172"/>
    <cellStyle name="xl78 2" xfId="173"/>
    <cellStyle name="xl79" xfId="174"/>
    <cellStyle name="xl79 2" xfId="175"/>
    <cellStyle name="xl80" xfId="176"/>
    <cellStyle name="xl80 2" xfId="177"/>
    <cellStyle name="xl81" xfId="178"/>
    <cellStyle name="xl82" xfId="179"/>
    <cellStyle name="xl82 2" xfId="180"/>
    <cellStyle name="xl83" xfId="181"/>
    <cellStyle name="xl83 2" xfId="182"/>
    <cellStyle name="xl84" xfId="183"/>
    <cellStyle name="xl84 2" xfId="184"/>
    <cellStyle name="xl85" xfId="185"/>
    <cellStyle name="xl86" xfId="186"/>
    <cellStyle name="xl86 2" xfId="187"/>
    <cellStyle name="xl87" xfId="188"/>
    <cellStyle name="xl87 2" xfId="189"/>
    <cellStyle name="xl88" xfId="190"/>
    <cellStyle name="xl88 2" xfId="191"/>
    <cellStyle name="xl89" xfId="192"/>
    <cellStyle name="xl89 2" xfId="193"/>
    <cellStyle name="xl90" xfId="194"/>
    <cellStyle name="xl91" xfId="195"/>
    <cellStyle name="xl91 2" xfId="196"/>
    <cellStyle name="xl92" xfId="197"/>
    <cellStyle name="xl92 2" xfId="198"/>
    <cellStyle name="xl93" xfId="199"/>
    <cellStyle name="xl93 2" xfId="200"/>
    <cellStyle name="xl94" xfId="201"/>
    <cellStyle name="xl95" xfId="202"/>
    <cellStyle name="xl96" xfId="203"/>
    <cellStyle name="xl97" xfId="204"/>
    <cellStyle name="xl98" xfId="205"/>
    <cellStyle name="xl99" xfId="206"/>
    <cellStyle name="Акцент1" xfId="207"/>
    <cellStyle name="Акцент2" xfId="208"/>
    <cellStyle name="Акцент3" xfId="209"/>
    <cellStyle name="Акцент4" xfId="210"/>
    <cellStyle name="Акцент5" xfId="211"/>
    <cellStyle name="Акцент6" xfId="212"/>
    <cellStyle name="Ввод " xfId="213"/>
    <cellStyle name="Вывод" xfId="214"/>
    <cellStyle name="Вычисление" xfId="215"/>
    <cellStyle name="Currency" xfId="216"/>
    <cellStyle name="Currency [0]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Обычный 2" xfId="226"/>
    <cellStyle name="Обычный 3" xfId="227"/>
    <cellStyle name="Обычный 4" xfId="228"/>
    <cellStyle name="Плохой" xfId="229"/>
    <cellStyle name="Пояснение" xfId="230"/>
    <cellStyle name="Примечание" xfId="231"/>
    <cellStyle name="Примечание 2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A55" sqref="A55"/>
    </sheetView>
  </sheetViews>
  <sheetFormatPr defaultColWidth="9.140625" defaultRowHeight="12.75"/>
  <cols>
    <col min="1" max="1" width="53.140625" style="1" bestFit="1" customWidth="1"/>
    <col min="2" max="2" width="3.8515625" style="1" customWidth="1"/>
    <col min="3" max="3" width="9.140625" style="1" customWidth="1"/>
    <col min="4" max="4" width="4.00390625" style="1" customWidth="1"/>
    <col min="5" max="5" width="5.421875" style="1" customWidth="1"/>
    <col min="6" max="6" width="4.8515625" style="1" customWidth="1"/>
    <col min="7" max="7" width="14.8515625" style="2" customWidth="1"/>
    <col min="8" max="16384" width="9.140625" style="1" customWidth="1"/>
  </cols>
  <sheetData>
    <row r="1" spans="4:7" ht="15" customHeight="1">
      <c r="D1" s="173" t="s">
        <v>0</v>
      </c>
      <c r="E1" s="173"/>
      <c r="F1" s="173"/>
      <c r="G1" s="173"/>
    </row>
    <row r="2" spans="4:7" ht="15" customHeight="1">
      <c r="D2" s="174" t="s">
        <v>574</v>
      </c>
      <c r="E2" s="174"/>
      <c r="F2" s="174"/>
      <c r="G2" s="174"/>
    </row>
    <row r="3" spans="4:7" ht="12.75" customHeight="1">
      <c r="D3" s="174" t="s">
        <v>575</v>
      </c>
      <c r="E3" s="174"/>
      <c r="F3" s="174"/>
      <c r="G3" s="174"/>
    </row>
    <row r="4" spans="4:7" ht="12.75" customHeight="1">
      <c r="D4" s="173" t="s">
        <v>576</v>
      </c>
      <c r="E4" s="173"/>
      <c r="F4" s="173"/>
      <c r="G4" s="173"/>
    </row>
    <row r="5" spans="4:7" ht="15.75" customHeight="1">
      <c r="D5" s="173" t="s">
        <v>763</v>
      </c>
      <c r="E5" s="173"/>
      <c r="F5" s="173"/>
      <c r="G5" s="173"/>
    </row>
    <row r="6" ht="12.75">
      <c r="G6" s="3"/>
    </row>
    <row r="7" spans="1:13" ht="12.75">
      <c r="A7" s="175" t="s">
        <v>4</v>
      </c>
      <c r="B7" s="175"/>
      <c r="C7" s="175"/>
      <c r="D7" s="175"/>
      <c r="E7" s="175"/>
      <c r="F7" s="175"/>
      <c r="G7" s="175"/>
      <c r="I7" s="175"/>
      <c r="J7" s="175"/>
      <c r="K7" s="175"/>
      <c r="L7" s="175"/>
      <c r="M7" s="175"/>
    </row>
    <row r="8" spans="1:13" ht="12.75" customHeight="1">
      <c r="A8" s="175" t="s">
        <v>3</v>
      </c>
      <c r="B8" s="175"/>
      <c r="C8" s="175"/>
      <c r="D8" s="175"/>
      <c r="E8" s="175"/>
      <c r="F8" s="175"/>
      <c r="G8" s="175"/>
      <c r="I8" s="175"/>
      <c r="J8" s="175"/>
      <c r="K8" s="175"/>
      <c r="L8" s="175"/>
      <c r="M8" s="175"/>
    </row>
    <row r="9" spans="1:13" ht="12.75" customHeight="1">
      <c r="A9" s="175" t="s">
        <v>762</v>
      </c>
      <c r="B9" s="175"/>
      <c r="C9" s="175"/>
      <c r="D9" s="175"/>
      <c r="E9" s="175"/>
      <c r="F9" s="175"/>
      <c r="G9" s="175"/>
      <c r="I9" s="175"/>
      <c r="J9" s="175"/>
      <c r="K9" s="175"/>
      <c r="L9" s="175"/>
      <c r="M9" s="175"/>
    </row>
    <row r="10" ht="20.25" customHeight="1">
      <c r="G10" s="5"/>
    </row>
    <row r="11" spans="1:7" s="6" customFormat="1" ht="25.5" customHeight="1">
      <c r="A11" s="129" t="s">
        <v>14</v>
      </c>
      <c r="B11" s="177" t="s">
        <v>5</v>
      </c>
      <c r="C11" s="178"/>
      <c r="D11" s="178"/>
      <c r="E11" s="178"/>
      <c r="F11" s="179"/>
      <c r="G11" s="129" t="s">
        <v>2</v>
      </c>
    </row>
    <row r="12" spans="1:7" s="6" customFormat="1" ht="13.5" customHeight="1">
      <c r="A12" s="130">
        <v>1</v>
      </c>
      <c r="B12" s="176">
        <v>2</v>
      </c>
      <c r="C12" s="176"/>
      <c r="D12" s="176"/>
      <c r="E12" s="176"/>
      <c r="F12" s="176"/>
      <c r="G12" s="131" t="s">
        <v>13</v>
      </c>
    </row>
    <row r="13" spans="1:7" s="6" customFormat="1" ht="13.5" customHeight="1">
      <c r="A13" s="159" t="s">
        <v>566</v>
      </c>
      <c r="B13" s="170" t="s">
        <v>742</v>
      </c>
      <c r="C13" s="171"/>
      <c r="D13" s="171"/>
      <c r="E13" s="171"/>
      <c r="F13" s="172"/>
      <c r="G13" s="160">
        <f>SUM(G14:G55)</f>
        <v>173214596.38000005</v>
      </c>
    </row>
    <row r="14" spans="1:7" s="6" customFormat="1" ht="87" customHeight="1">
      <c r="A14" s="80" t="s">
        <v>118</v>
      </c>
      <c r="B14" s="93" t="s">
        <v>7</v>
      </c>
      <c r="C14" s="94" t="s">
        <v>462</v>
      </c>
      <c r="D14" s="94" t="s">
        <v>8</v>
      </c>
      <c r="E14" s="94" t="s">
        <v>15</v>
      </c>
      <c r="F14" s="95" t="s">
        <v>9</v>
      </c>
      <c r="G14" s="96">
        <v>18125791.7</v>
      </c>
    </row>
    <row r="15" spans="1:7" s="6" customFormat="1" ht="63.75" customHeight="1">
      <c r="A15" s="80" t="s">
        <v>141</v>
      </c>
      <c r="B15" s="97" t="s">
        <v>7</v>
      </c>
      <c r="C15" s="98" t="s">
        <v>462</v>
      </c>
      <c r="D15" s="98" t="s">
        <v>8</v>
      </c>
      <c r="E15" s="98" t="s">
        <v>116</v>
      </c>
      <c r="F15" s="99" t="s">
        <v>9</v>
      </c>
      <c r="G15" s="96">
        <v>-31510.56</v>
      </c>
    </row>
    <row r="16" spans="1:7" s="6" customFormat="1" ht="90" customHeight="1">
      <c r="A16" s="80" t="s">
        <v>119</v>
      </c>
      <c r="B16" s="93" t="s">
        <v>7</v>
      </c>
      <c r="C16" s="94" t="s">
        <v>462</v>
      </c>
      <c r="D16" s="94" t="s">
        <v>8</v>
      </c>
      <c r="E16" s="94" t="s">
        <v>16</v>
      </c>
      <c r="F16" s="95" t="s">
        <v>9</v>
      </c>
      <c r="G16" s="96">
        <v>451.65</v>
      </c>
    </row>
    <row r="17" spans="1:7" s="6" customFormat="1" ht="61.5" customHeight="1">
      <c r="A17" s="80" t="s">
        <v>459</v>
      </c>
      <c r="B17" s="93" t="s">
        <v>7</v>
      </c>
      <c r="C17" s="94" t="s">
        <v>462</v>
      </c>
      <c r="D17" s="94" t="s">
        <v>8</v>
      </c>
      <c r="E17" s="94" t="s">
        <v>460</v>
      </c>
      <c r="F17" s="95" t="s">
        <v>9</v>
      </c>
      <c r="G17" s="96">
        <v>5014.34</v>
      </c>
    </row>
    <row r="18" spans="1:7" s="6" customFormat="1" ht="111" customHeight="1">
      <c r="A18" s="80" t="s">
        <v>120</v>
      </c>
      <c r="B18" s="93" t="s">
        <v>7</v>
      </c>
      <c r="C18" s="94" t="s">
        <v>463</v>
      </c>
      <c r="D18" s="94" t="s">
        <v>8</v>
      </c>
      <c r="E18" s="94" t="s">
        <v>15</v>
      </c>
      <c r="F18" s="95" t="s">
        <v>9</v>
      </c>
      <c r="G18" s="96">
        <v>8039.45</v>
      </c>
    </row>
    <row r="19" spans="1:7" s="6" customFormat="1" ht="84">
      <c r="A19" s="80" t="s">
        <v>892</v>
      </c>
      <c r="B19" s="93" t="s">
        <v>7</v>
      </c>
      <c r="C19" s="94" t="s">
        <v>463</v>
      </c>
      <c r="D19" s="94" t="s">
        <v>8</v>
      </c>
      <c r="E19" s="94" t="s">
        <v>116</v>
      </c>
      <c r="F19" s="95" t="s">
        <v>9</v>
      </c>
      <c r="G19" s="96">
        <v>69.27</v>
      </c>
    </row>
    <row r="20" spans="1:7" s="6" customFormat="1" ht="65.25" customHeight="1">
      <c r="A20" s="80" t="s">
        <v>121</v>
      </c>
      <c r="B20" s="93" t="s">
        <v>7</v>
      </c>
      <c r="C20" s="94" t="s">
        <v>464</v>
      </c>
      <c r="D20" s="94" t="s">
        <v>8</v>
      </c>
      <c r="E20" s="94" t="s">
        <v>15</v>
      </c>
      <c r="F20" s="95" t="s">
        <v>9</v>
      </c>
      <c r="G20" s="96">
        <v>4361.59</v>
      </c>
    </row>
    <row r="21" spans="1:7" s="6" customFormat="1" ht="48" customHeight="1">
      <c r="A21" s="107" t="s">
        <v>122</v>
      </c>
      <c r="B21" s="97" t="s">
        <v>7</v>
      </c>
      <c r="C21" s="98" t="s">
        <v>464</v>
      </c>
      <c r="D21" s="98" t="s">
        <v>8</v>
      </c>
      <c r="E21" s="98" t="s">
        <v>116</v>
      </c>
      <c r="F21" s="99" t="s">
        <v>9</v>
      </c>
      <c r="G21" s="96">
        <v>218.32</v>
      </c>
    </row>
    <row r="22" spans="1:7" s="6" customFormat="1" ht="65.25" customHeight="1">
      <c r="A22" s="80" t="s">
        <v>123</v>
      </c>
      <c r="B22" s="93" t="s">
        <v>7</v>
      </c>
      <c r="C22" s="94" t="s">
        <v>464</v>
      </c>
      <c r="D22" s="94" t="s">
        <v>8</v>
      </c>
      <c r="E22" s="94" t="s">
        <v>16</v>
      </c>
      <c r="F22" s="95" t="s">
        <v>9</v>
      </c>
      <c r="G22" s="96">
        <v>56.8</v>
      </c>
    </row>
    <row r="23" spans="1:7" s="6" customFormat="1" ht="84">
      <c r="A23" s="80" t="s">
        <v>894</v>
      </c>
      <c r="B23" s="93" t="s">
        <v>7</v>
      </c>
      <c r="C23" s="94" t="s">
        <v>893</v>
      </c>
      <c r="D23" s="94" t="s">
        <v>8</v>
      </c>
      <c r="E23" s="94" t="s">
        <v>15</v>
      </c>
      <c r="F23" s="95" t="s">
        <v>9</v>
      </c>
      <c r="G23" s="96">
        <v>1322065.62</v>
      </c>
    </row>
    <row r="24" spans="1:7" s="6" customFormat="1" ht="72">
      <c r="A24" s="80" t="s">
        <v>895</v>
      </c>
      <c r="B24" s="93" t="s">
        <v>7</v>
      </c>
      <c r="C24" s="94" t="s">
        <v>893</v>
      </c>
      <c r="D24" s="94" t="s">
        <v>8</v>
      </c>
      <c r="E24" s="94" t="s">
        <v>116</v>
      </c>
      <c r="F24" s="95" t="s">
        <v>9</v>
      </c>
      <c r="G24" s="96">
        <v>527.33</v>
      </c>
    </row>
    <row r="25" spans="1:7" s="6" customFormat="1" ht="52.5" customHeight="1">
      <c r="A25" s="80" t="s">
        <v>124</v>
      </c>
      <c r="B25" s="97" t="s">
        <v>7</v>
      </c>
      <c r="C25" s="98" t="s">
        <v>465</v>
      </c>
      <c r="D25" s="98" t="s">
        <v>8</v>
      </c>
      <c r="E25" s="98" t="s">
        <v>15</v>
      </c>
      <c r="F25" s="99" t="s">
        <v>9</v>
      </c>
      <c r="G25" s="96">
        <v>13121977.76</v>
      </c>
    </row>
    <row r="26" spans="1:7" s="6" customFormat="1" ht="39.75" customHeight="1">
      <c r="A26" s="80" t="s">
        <v>125</v>
      </c>
      <c r="B26" s="93" t="s">
        <v>7</v>
      </c>
      <c r="C26" s="94" t="s">
        <v>465</v>
      </c>
      <c r="D26" s="94" t="s">
        <v>8</v>
      </c>
      <c r="E26" s="94" t="s">
        <v>116</v>
      </c>
      <c r="F26" s="95" t="s">
        <v>9</v>
      </c>
      <c r="G26" s="96">
        <v>43829.04</v>
      </c>
    </row>
    <row r="27" spans="1:7" s="6" customFormat="1" ht="57" customHeight="1">
      <c r="A27" s="107" t="s">
        <v>127</v>
      </c>
      <c r="B27" s="97" t="s">
        <v>7</v>
      </c>
      <c r="C27" s="98" t="s">
        <v>466</v>
      </c>
      <c r="D27" s="98" t="s">
        <v>8</v>
      </c>
      <c r="E27" s="98" t="s">
        <v>15</v>
      </c>
      <c r="F27" s="99" t="s">
        <v>9</v>
      </c>
      <c r="G27" s="96">
        <v>1393687.78</v>
      </c>
    </row>
    <row r="28" spans="1:7" s="6" customFormat="1" ht="39" customHeight="1">
      <c r="A28" s="80" t="s">
        <v>126</v>
      </c>
      <c r="B28" s="93" t="s">
        <v>7</v>
      </c>
      <c r="C28" s="94" t="s">
        <v>466</v>
      </c>
      <c r="D28" s="94" t="s">
        <v>8</v>
      </c>
      <c r="E28" s="94" t="s">
        <v>116</v>
      </c>
      <c r="F28" s="95" t="s">
        <v>9</v>
      </c>
      <c r="G28" s="96">
        <v>5304.44</v>
      </c>
    </row>
    <row r="29" spans="1:7" s="6" customFormat="1" ht="72">
      <c r="A29" s="80" t="s">
        <v>896</v>
      </c>
      <c r="B29" s="93" t="s">
        <v>7</v>
      </c>
      <c r="C29" s="94" t="s">
        <v>466</v>
      </c>
      <c r="D29" s="94" t="s">
        <v>8</v>
      </c>
      <c r="E29" s="94" t="s">
        <v>16</v>
      </c>
      <c r="F29" s="95" t="s">
        <v>9</v>
      </c>
      <c r="G29" s="96">
        <v>-12.84</v>
      </c>
    </row>
    <row r="30" spans="1:7" s="6" customFormat="1" ht="63.75" customHeight="1">
      <c r="A30" s="80" t="s">
        <v>128</v>
      </c>
      <c r="B30" s="93" t="s">
        <v>7</v>
      </c>
      <c r="C30" s="94" t="s">
        <v>467</v>
      </c>
      <c r="D30" s="94" t="s">
        <v>10</v>
      </c>
      <c r="E30" s="94" t="s">
        <v>15</v>
      </c>
      <c r="F30" s="95" t="s">
        <v>9</v>
      </c>
      <c r="G30" s="96">
        <v>2131155</v>
      </c>
    </row>
    <row r="31" spans="1:7" s="6" customFormat="1" ht="37.5" customHeight="1">
      <c r="A31" s="80" t="s">
        <v>129</v>
      </c>
      <c r="B31" s="93" t="s">
        <v>7</v>
      </c>
      <c r="C31" s="94" t="s">
        <v>467</v>
      </c>
      <c r="D31" s="94" t="s">
        <v>10</v>
      </c>
      <c r="E31" s="94" t="s">
        <v>116</v>
      </c>
      <c r="F31" s="95" t="s">
        <v>9</v>
      </c>
      <c r="G31" s="96">
        <v>1512.56</v>
      </c>
    </row>
    <row r="32" spans="1:7" s="6" customFormat="1" ht="48">
      <c r="A32" s="82" t="s">
        <v>130</v>
      </c>
      <c r="B32" s="100" t="s">
        <v>7</v>
      </c>
      <c r="C32" s="101" t="s">
        <v>468</v>
      </c>
      <c r="D32" s="101" t="s">
        <v>10</v>
      </c>
      <c r="E32" s="101" t="s">
        <v>15</v>
      </c>
      <c r="F32" s="102" t="s">
        <v>9</v>
      </c>
      <c r="G32" s="103">
        <v>90452882.88</v>
      </c>
    </row>
    <row r="33" spans="1:7" s="6" customFormat="1" ht="39" customHeight="1">
      <c r="A33" s="82" t="s">
        <v>131</v>
      </c>
      <c r="B33" s="104" t="s">
        <v>7</v>
      </c>
      <c r="C33" s="105" t="s">
        <v>468</v>
      </c>
      <c r="D33" s="105" t="s">
        <v>10</v>
      </c>
      <c r="E33" s="105" t="s">
        <v>116</v>
      </c>
      <c r="F33" s="106" t="s">
        <v>9</v>
      </c>
      <c r="G33" s="103">
        <v>838430.22</v>
      </c>
    </row>
    <row r="34" spans="1:7" s="6" customFormat="1" ht="48">
      <c r="A34" s="82" t="s">
        <v>132</v>
      </c>
      <c r="B34" s="100" t="s">
        <v>7</v>
      </c>
      <c r="C34" s="101" t="s">
        <v>468</v>
      </c>
      <c r="D34" s="101" t="s">
        <v>10</v>
      </c>
      <c r="E34" s="101" t="s">
        <v>16</v>
      </c>
      <c r="F34" s="102" t="s">
        <v>9</v>
      </c>
      <c r="G34" s="103">
        <v>-8377.97</v>
      </c>
    </row>
    <row r="35" spans="1:7" s="6" customFormat="1" ht="49.5" customHeight="1">
      <c r="A35" s="82" t="s">
        <v>133</v>
      </c>
      <c r="B35" s="100" t="s">
        <v>7</v>
      </c>
      <c r="C35" s="101" t="s">
        <v>469</v>
      </c>
      <c r="D35" s="101" t="s">
        <v>10</v>
      </c>
      <c r="E35" s="101" t="s">
        <v>15</v>
      </c>
      <c r="F35" s="102" t="s">
        <v>9</v>
      </c>
      <c r="G35" s="103">
        <v>17529727.02</v>
      </c>
    </row>
    <row r="36" spans="1:7" s="6" customFormat="1" ht="41.25" customHeight="1">
      <c r="A36" s="82" t="s">
        <v>134</v>
      </c>
      <c r="B36" s="100" t="s">
        <v>7</v>
      </c>
      <c r="C36" s="101" t="s">
        <v>469</v>
      </c>
      <c r="D36" s="101" t="s">
        <v>10</v>
      </c>
      <c r="E36" s="101" t="s">
        <v>116</v>
      </c>
      <c r="F36" s="102" t="s">
        <v>9</v>
      </c>
      <c r="G36" s="103">
        <v>242972.37</v>
      </c>
    </row>
    <row r="37" spans="1:7" s="6" customFormat="1" ht="53.25" customHeight="1">
      <c r="A37" s="167" t="s">
        <v>897</v>
      </c>
      <c r="B37" s="100" t="s">
        <v>7</v>
      </c>
      <c r="C37" s="101" t="s">
        <v>469</v>
      </c>
      <c r="D37" s="101" t="s">
        <v>10</v>
      </c>
      <c r="E37" s="101" t="s">
        <v>16</v>
      </c>
      <c r="F37" s="102" t="s">
        <v>9</v>
      </c>
      <c r="G37" s="103">
        <v>-1000</v>
      </c>
    </row>
    <row r="38" spans="1:7" s="6" customFormat="1" ht="53.25" customHeight="1">
      <c r="A38" s="167" t="s">
        <v>899</v>
      </c>
      <c r="B38" s="100" t="s">
        <v>7</v>
      </c>
      <c r="C38" s="101" t="s">
        <v>898</v>
      </c>
      <c r="D38" s="101" t="s">
        <v>10</v>
      </c>
      <c r="E38" s="101" t="s">
        <v>15</v>
      </c>
      <c r="F38" s="102" t="s">
        <v>9</v>
      </c>
      <c r="G38" s="103">
        <v>-6334.11</v>
      </c>
    </row>
    <row r="39" spans="1:7" s="6" customFormat="1" ht="36">
      <c r="A39" s="167" t="s">
        <v>900</v>
      </c>
      <c r="B39" s="100" t="s">
        <v>7</v>
      </c>
      <c r="C39" s="101" t="s">
        <v>898</v>
      </c>
      <c r="D39" s="101" t="s">
        <v>10</v>
      </c>
      <c r="E39" s="101" t="s">
        <v>116</v>
      </c>
      <c r="F39" s="102" t="s">
        <v>9</v>
      </c>
      <c r="G39" s="103">
        <v>-284.7</v>
      </c>
    </row>
    <row r="40" spans="1:7" s="6" customFormat="1" ht="52.5" customHeight="1">
      <c r="A40" s="107" t="s">
        <v>135</v>
      </c>
      <c r="B40" s="97" t="s">
        <v>12</v>
      </c>
      <c r="C40" s="98" t="s">
        <v>470</v>
      </c>
      <c r="D40" s="98" t="s">
        <v>10</v>
      </c>
      <c r="E40" s="98" t="s">
        <v>6</v>
      </c>
      <c r="F40" s="99" t="s">
        <v>11</v>
      </c>
      <c r="G40" s="96">
        <v>113082.28</v>
      </c>
    </row>
    <row r="41" spans="1:7" s="6" customFormat="1" ht="63" customHeight="1">
      <c r="A41" s="80" t="s">
        <v>136</v>
      </c>
      <c r="B41" s="93" t="s">
        <v>12</v>
      </c>
      <c r="C41" s="94" t="s">
        <v>471</v>
      </c>
      <c r="D41" s="94" t="s">
        <v>10</v>
      </c>
      <c r="E41" s="94" t="s">
        <v>6</v>
      </c>
      <c r="F41" s="95" t="s">
        <v>11</v>
      </c>
      <c r="G41" s="96">
        <v>212061.62</v>
      </c>
    </row>
    <row r="42" spans="1:7" s="6" customFormat="1" ht="12.75">
      <c r="A42" s="80" t="s">
        <v>903</v>
      </c>
      <c r="B42" s="93" t="s">
        <v>12</v>
      </c>
      <c r="C42" s="94" t="s">
        <v>901</v>
      </c>
      <c r="D42" s="94" t="s">
        <v>10</v>
      </c>
      <c r="E42" s="94" t="s">
        <v>6</v>
      </c>
      <c r="F42" s="95" t="s">
        <v>902</v>
      </c>
      <c r="G42" s="96">
        <v>6124.86</v>
      </c>
    </row>
    <row r="43" spans="1:7" s="6" customFormat="1" ht="63" customHeight="1">
      <c r="A43" s="80" t="s">
        <v>904</v>
      </c>
      <c r="B43" s="93" t="s">
        <v>12</v>
      </c>
      <c r="C43" s="94" t="s">
        <v>909</v>
      </c>
      <c r="D43" s="94" t="s">
        <v>10</v>
      </c>
      <c r="E43" s="94" t="s">
        <v>6</v>
      </c>
      <c r="F43" s="95" t="s">
        <v>910</v>
      </c>
      <c r="G43" s="96">
        <v>21263</v>
      </c>
    </row>
    <row r="44" spans="1:7" s="6" customFormat="1" ht="63" customHeight="1">
      <c r="A44" s="80" t="s">
        <v>905</v>
      </c>
      <c r="B44" s="93" t="s">
        <v>12</v>
      </c>
      <c r="C44" s="94" t="s">
        <v>911</v>
      </c>
      <c r="D44" s="94" t="s">
        <v>10</v>
      </c>
      <c r="E44" s="94" t="s">
        <v>6</v>
      </c>
      <c r="F44" s="95" t="s">
        <v>910</v>
      </c>
      <c r="G44" s="96">
        <v>16096</v>
      </c>
    </row>
    <row r="45" spans="1:7" s="6" customFormat="1" ht="36">
      <c r="A45" s="80" t="s">
        <v>906</v>
      </c>
      <c r="B45" s="93" t="s">
        <v>12</v>
      </c>
      <c r="C45" s="94" t="s">
        <v>912</v>
      </c>
      <c r="D45" s="94" t="s">
        <v>913</v>
      </c>
      <c r="E45" s="94" t="s">
        <v>6</v>
      </c>
      <c r="F45" s="95" t="s">
        <v>914</v>
      </c>
      <c r="G45" s="96">
        <v>35000</v>
      </c>
    </row>
    <row r="46" spans="1:7" s="6" customFormat="1" ht="36">
      <c r="A46" s="80" t="s">
        <v>907</v>
      </c>
      <c r="B46" s="93" t="s">
        <v>915</v>
      </c>
      <c r="C46" s="94" t="s">
        <v>912</v>
      </c>
      <c r="D46" s="94" t="s">
        <v>913</v>
      </c>
      <c r="E46" s="94" t="s">
        <v>6</v>
      </c>
      <c r="F46" s="95" t="s">
        <v>914</v>
      </c>
      <c r="G46" s="96">
        <v>100000</v>
      </c>
    </row>
    <row r="47" spans="1:7" s="6" customFormat="1" ht="48">
      <c r="A47" s="80" t="s">
        <v>908</v>
      </c>
      <c r="B47" s="93" t="s">
        <v>12</v>
      </c>
      <c r="C47" s="94" t="s">
        <v>916</v>
      </c>
      <c r="D47" s="94" t="s">
        <v>10</v>
      </c>
      <c r="E47" s="94" t="s">
        <v>6</v>
      </c>
      <c r="F47" s="95" t="s">
        <v>914</v>
      </c>
      <c r="G47" s="96">
        <v>75664.53</v>
      </c>
    </row>
    <row r="48" spans="1:7" s="79" customFormat="1" ht="36">
      <c r="A48" s="80" t="s">
        <v>919</v>
      </c>
      <c r="B48" s="93" t="s">
        <v>12</v>
      </c>
      <c r="C48" s="94" t="s">
        <v>917</v>
      </c>
      <c r="D48" s="94" t="s">
        <v>10</v>
      </c>
      <c r="E48" s="94" t="s">
        <v>918</v>
      </c>
      <c r="F48" s="95" t="s">
        <v>563</v>
      </c>
      <c r="G48" s="96">
        <v>4000000</v>
      </c>
    </row>
    <row r="49" spans="1:7" s="6" customFormat="1" ht="39.75" customHeight="1">
      <c r="A49" s="80" t="s">
        <v>137</v>
      </c>
      <c r="B49" s="97" t="s">
        <v>12</v>
      </c>
      <c r="C49" s="98" t="s">
        <v>472</v>
      </c>
      <c r="D49" s="98" t="s">
        <v>10</v>
      </c>
      <c r="E49" s="98" t="s">
        <v>6</v>
      </c>
      <c r="F49" s="99" t="s">
        <v>563</v>
      </c>
      <c r="G49" s="96">
        <v>371997.9</v>
      </c>
    </row>
    <row r="50" spans="1:7" s="6" customFormat="1" ht="84">
      <c r="A50" s="80" t="s">
        <v>921</v>
      </c>
      <c r="B50" s="93" t="s">
        <v>12</v>
      </c>
      <c r="C50" s="94" t="s">
        <v>473</v>
      </c>
      <c r="D50" s="94" t="s">
        <v>10</v>
      </c>
      <c r="E50" s="94" t="s">
        <v>920</v>
      </c>
      <c r="F50" s="95" t="s">
        <v>563</v>
      </c>
      <c r="G50" s="96">
        <v>4705850.46</v>
      </c>
    </row>
    <row r="51" spans="1:7" s="6" customFormat="1" ht="144">
      <c r="A51" s="80" t="s">
        <v>142</v>
      </c>
      <c r="B51" s="93" t="s">
        <v>12</v>
      </c>
      <c r="C51" s="94" t="s">
        <v>473</v>
      </c>
      <c r="D51" s="94" t="s">
        <v>10</v>
      </c>
      <c r="E51" s="94" t="s">
        <v>117</v>
      </c>
      <c r="F51" s="95" t="s">
        <v>563</v>
      </c>
      <c r="G51" s="96">
        <v>2864599</v>
      </c>
    </row>
    <row r="52" spans="1:7" s="6" customFormat="1" ht="30" customHeight="1">
      <c r="A52" s="80" t="s">
        <v>580</v>
      </c>
      <c r="B52" s="97" t="s">
        <v>12</v>
      </c>
      <c r="C52" s="98" t="s">
        <v>474</v>
      </c>
      <c r="D52" s="98" t="s">
        <v>10</v>
      </c>
      <c r="E52" s="98" t="s">
        <v>579</v>
      </c>
      <c r="F52" s="99" t="s">
        <v>563</v>
      </c>
      <c r="G52" s="96">
        <v>900381.97</v>
      </c>
    </row>
    <row r="53" spans="1:7" s="6" customFormat="1" ht="36">
      <c r="A53" s="80" t="s">
        <v>923</v>
      </c>
      <c r="B53" s="93" t="s">
        <v>12</v>
      </c>
      <c r="C53" s="94" t="s">
        <v>474</v>
      </c>
      <c r="D53" s="94" t="s">
        <v>10</v>
      </c>
      <c r="E53" s="94" t="s">
        <v>922</v>
      </c>
      <c r="F53" s="95" t="s">
        <v>563</v>
      </c>
      <c r="G53" s="96">
        <v>25000</v>
      </c>
    </row>
    <row r="54" spans="1:7" s="6" customFormat="1" ht="42.75" customHeight="1">
      <c r="A54" s="80" t="s">
        <v>565</v>
      </c>
      <c r="B54" s="93" t="s">
        <v>12</v>
      </c>
      <c r="C54" s="94" t="s">
        <v>474</v>
      </c>
      <c r="D54" s="94" t="s">
        <v>10</v>
      </c>
      <c r="E54" s="94" t="s">
        <v>564</v>
      </c>
      <c r="F54" s="95" t="s">
        <v>563</v>
      </c>
      <c r="G54" s="96">
        <v>280000</v>
      </c>
    </row>
    <row r="55" spans="1:7" s="6" customFormat="1" ht="63" customHeight="1">
      <c r="A55" s="80" t="s">
        <v>581</v>
      </c>
      <c r="B55" s="97" t="s">
        <v>12</v>
      </c>
      <c r="C55" s="98" t="s">
        <v>474</v>
      </c>
      <c r="D55" s="98" t="s">
        <v>10</v>
      </c>
      <c r="E55" s="98" t="s">
        <v>461</v>
      </c>
      <c r="F55" s="99" t="s">
        <v>563</v>
      </c>
      <c r="G55" s="96">
        <v>14306919.8</v>
      </c>
    </row>
    <row r="56" spans="2:7" s="6" customFormat="1" ht="27.75" customHeight="1">
      <c r="B56" s="81"/>
      <c r="C56" s="81"/>
      <c r="D56" s="81"/>
      <c r="E56" s="81"/>
      <c r="F56" s="81"/>
      <c r="G56" s="83"/>
    </row>
    <row r="57" spans="2:7" s="6" customFormat="1" ht="12.75">
      <c r="B57" s="1"/>
      <c r="C57" s="1"/>
      <c r="D57" s="1"/>
      <c r="E57" s="1"/>
      <c r="F57" s="1"/>
      <c r="G57" s="2"/>
    </row>
    <row r="58" spans="2:7" s="6" customFormat="1" ht="12.75">
      <c r="B58" s="1"/>
      <c r="C58" s="1"/>
      <c r="D58" s="1"/>
      <c r="E58" s="1"/>
      <c r="F58" s="1"/>
      <c r="G58" s="2"/>
    </row>
    <row r="59" spans="2:7" s="6" customFormat="1" ht="12.75">
      <c r="B59" s="1"/>
      <c r="C59" s="1"/>
      <c r="D59" s="1"/>
      <c r="E59" s="1"/>
      <c r="F59" s="1"/>
      <c r="G59" s="2"/>
    </row>
    <row r="60" spans="2:7" s="6" customFormat="1" ht="12.75">
      <c r="B60" s="1"/>
      <c r="C60" s="1"/>
      <c r="D60" s="1"/>
      <c r="E60" s="1"/>
      <c r="F60" s="1"/>
      <c r="G60" s="2"/>
    </row>
  </sheetData>
  <sheetProtection/>
  <mergeCells count="14">
    <mergeCell ref="I7:M7"/>
    <mergeCell ref="I8:M8"/>
    <mergeCell ref="I9:M9"/>
    <mergeCell ref="B12:F12"/>
    <mergeCell ref="B11:F11"/>
    <mergeCell ref="A7:G7"/>
    <mergeCell ref="A8:G8"/>
    <mergeCell ref="A9:G9"/>
    <mergeCell ref="B13:F13"/>
    <mergeCell ref="D1:G1"/>
    <mergeCell ref="D2:G2"/>
    <mergeCell ref="D3:G3"/>
    <mergeCell ref="D4:G4"/>
    <mergeCell ref="D5:G5"/>
  </mergeCells>
  <printOptions/>
  <pageMargins left="0.984251968503937" right="0.3937007874015748" top="0.7480314960629921" bottom="0.7480314960629921" header="0.31496062992125984" footer="0.31496062992125984"/>
  <pageSetup fitToHeight="10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91"/>
  <sheetViews>
    <sheetView zoomScalePageLayoutView="0" workbookViewId="0" topLeftCell="A87">
      <selection activeCell="C105" sqref="C105"/>
    </sheetView>
  </sheetViews>
  <sheetFormatPr defaultColWidth="9.140625" defaultRowHeight="12.75"/>
  <cols>
    <col min="1" max="1" width="45.140625" style="6" customWidth="1"/>
    <col min="2" max="2" width="27.421875" style="6" customWidth="1"/>
    <col min="3" max="3" width="16.8515625" style="6" customWidth="1"/>
    <col min="4" max="4" width="18.00390625" style="6" customWidth="1"/>
    <col min="5" max="5" width="7.00390625" style="6" customWidth="1"/>
    <col min="6" max="188" width="9.140625" style="6" customWidth="1"/>
    <col min="189" max="189" width="24.8515625" style="6" customWidth="1"/>
    <col min="190" max="190" width="0" style="6" hidden="1" customWidth="1"/>
    <col min="191" max="191" width="5.28125" style="6" customWidth="1"/>
    <col min="192" max="193" width="6.421875" style="6" customWidth="1"/>
    <col min="194" max="194" width="8.140625" style="6" customWidth="1"/>
    <col min="195" max="196" width="7.57421875" style="6" customWidth="1"/>
    <col min="197" max="197" width="12.8515625" style="6" customWidth="1"/>
    <col min="198" max="198" width="14.8515625" style="6" customWidth="1"/>
    <col min="199" max="199" width="11.421875" style="6" customWidth="1"/>
    <col min="200" max="16384" width="9.140625" style="6" customWidth="1"/>
  </cols>
  <sheetData>
    <row r="1" spans="1:245" ht="15">
      <c r="A1" s="8"/>
      <c r="B1" s="1"/>
      <c r="C1" s="143" t="s">
        <v>17</v>
      </c>
      <c r="D1" s="143"/>
      <c r="E1" s="23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49.5" customHeight="1">
      <c r="A2" s="8"/>
      <c r="B2" s="108"/>
      <c r="C2" s="180" t="s">
        <v>1</v>
      </c>
      <c r="D2" s="180"/>
      <c r="E2" s="2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</row>
    <row r="3" spans="1:245" ht="18" customHeight="1">
      <c r="A3" s="8"/>
      <c r="B3" s="1"/>
      <c r="C3" s="143" t="s">
        <v>874</v>
      </c>
      <c r="D3" s="143"/>
      <c r="E3" s="2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45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ht="16.5" customHeight="1">
      <c r="A5" s="181" t="s">
        <v>19</v>
      </c>
      <c r="B5" s="181"/>
      <c r="C5" s="181"/>
      <c r="D5" s="181"/>
      <c r="E5" s="4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ht="16.5" customHeight="1">
      <c r="A6" s="181" t="s">
        <v>3</v>
      </c>
      <c r="B6" s="181"/>
      <c r="C6" s="181"/>
      <c r="D6" s="181"/>
      <c r="E6" s="4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245" ht="16.5" customHeight="1">
      <c r="A7" s="181" t="s">
        <v>878</v>
      </c>
      <c r="B7" s="181"/>
      <c r="C7" s="181"/>
      <c r="D7" s="181"/>
      <c r="E7" s="4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</row>
    <row r="9" spans="1:4" ht="12.75" customHeight="1">
      <c r="A9" s="182" t="s">
        <v>247</v>
      </c>
      <c r="B9" s="182" t="s">
        <v>248</v>
      </c>
      <c r="C9" s="185" t="s">
        <v>249</v>
      </c>
      <c r="D9" s="185" t="s">
        <v>2</v>
      </c>
    </row>
    <row r="10" spans="1:4" ht="12.75">
      <c r="A10" s="183"/>
      <c r="B10" s="183"/>
      <c r="C10" s="186"/>
      <c r="D10" s="186"/>
    </row>
    <row r="11" spans="1:4" ht="25.5" customHeight="1">
      <c r="A11" s="184"/>
      <c r="B11" s="184"/>
      <c r="C11" s="187"/>
      <c r="D11" s="187"/>
    </row>
    <row r="12" spans="1:4" ht="13.5" thickBot="1">
      <c r="A12" s="132">
        <v>1</v>
      </c>
      <c r="B12" s="133">
        <v>2</v>
      </c>
      <c r="C12" s="134" t="s">
        <v>13</v>
      </c>
      <c r="D12" s="134" t="s">
        <v>22</v>
      </c>
    </row>
    <row r="13" spans="1:4" ht="12.75">
      <c r="A13" s="164" t="s">
        <v>23</v>
      </c>
      <c r="B13" s="165" t="s">
        <v>250</v>
      </c>
      <c r="C13" s="166">
        <v>301103137.78</v>
      </c>
      <c r="D13" s="166">
        <v>273005171.61</v>
      </c>
    </row>
    <row r="14" spans="1:4" ht="12.75">
      <c r="A14" s="153" t="s">
        <v>24</v>
      </c>
      <c r="B14" s="155"/>
      <c r="C14" s="156"/>
      <c r="D14" s="156"/>
    </row>
    <row r="15" spans="1:4" ht="12.75">
      <c r="A15" s="154" t="s">
        <v>251</v>
      </c>
      <c r="B15" s="157" t="s">
        <v>252</v>
      </c>
      <c r="C15" s="158">
        <v>31061980.59</v>
      </c>
      <c r="D15" s="158">
        <v>30804794.02</v>
      </c>
    </row>
    <row r="16" spans="1:4" ht="30.75">
      <c r="A16" s="154" t="s">
        <v>253</v>
      </c>
      <c r="B16" s="157" t="s">
        <v>254</v>
      </c>
      <c r="C16" s="158">
        <v>1931004</v>
      </c>
      <c r="D16" s="158">
        <v>1931004</v>
      </c>
    </row>
    <row r="17" spans="1:4" ht="21">
      <c r="A17" s="154" t="s">
        <v>255</v>
      </c>
      <c r="B17" s="157" t="s">
        <v>256</v>
      </c>
      <c r="C17" s="158">
        <v>1931004</v>
      </c>
      <c r="D17" s="158">
        <v>1931004</v>
      </c>
    </row>
    <row r="18" spans="1:4" ht="41.25">
      <c r="A18" s="154" t="s">
        <v>582</v>
      </c>
      <c r="B18" s="157" t="s">
        <v>605</v>
      </c>
      <c r="C18" s="158">
        <v>1931004</v>
      </c>
      <c r="D18" s="158">
        <v>1931004</v>
      </c>
    </row>
    <row r="19" spans="1:4" ht="21">
      <c r="A19" s="154" t="s">
        <v>583</v>
      </c>
      <c r="B19" s="157" t="s">
        <v>606</v>
      </c>
      <c r="C19" s="158">
        <v>1931004</v>
      </c>
      <c r="D19" s="158">
        <v>1931004</v>
      </c>
    </row>
    <row r="20" spans="1:4" ht="41.25">
      <c r="A20" s="154" t="s">
        <v>475</v>
      </c>
      <c r="B20" s="157" t="s">
        <v>476</v>
      </c>
      <c r="C20" s="158">
        <v>1931004</v>
      </c>
      <c r="D20" s="158">
        <v>1931004</v>
      </c>
    </row>
    <row r="21" spans="1:4" ht="30.75">
      <c r="A21" s="154" t="s">
        <v>257</v>
      </c>
      <c r="B21" s="157" t="s">
        <v>258</v>
      </c>
      <c r="C21" s="158">
        <v>13482592.709999999</v>
      </c>
      <c r="D21" s="158">
        <v>13339406.139999999</v>
      </c>
    </row>
    <row r="22" spans="1:4" ht="12.75">
      <c r="A22" s="154" t="s">
        <v>259</v>
      </c>
      <c r="B22" s="157" t="s">
        <v>260</v>
      </c>
      <c r="C22" s="158">
        <v>12145378.43</v>
      </c>
      <c r="D22" s="158">
        <v>12002191.86</v>
      </c>
    </row>
    <row r="23" spans="1:4" ht="41.25">
      <c r="A23" s="154" t="s">
        <v>582</v>
      </c>
      <c r="B23" s="157" t="s">
        <v>607</v>
      </c>
      <c r="C23" s="158">
        <v>9555610.42</v>
      </c>
      <c r="D23" s="158">
        <v>9555610.42</v>
      </c>
    </row>
    <row r="24" spans="1:4" ht="21">
      <c r="A24" s="154" t="s">
        <v>583</v>
      </c>
      <c r="B24" s="157" t="s">
        <v>608</v>
      </c>
      <c r="C24" s="158">
        <v>9555610.42</v>
      </c>
      <c r="D24" s="158">
        <v>9555610.42</v>
      </c>
    </row>
    <row r="25" spans="1:4" ht="12.75">
      <c r="A25" s="154" t="s">
        <v>477</v>
      </c>
      <c r="B25" s="157" t="s">
        <v>478</v>
      </c>
      <c r="C25" s="158">
        <v>7383477.63</v>
      </c>
      <c r="D25" s="158">
        <v>7383477.63</v>
      </c>
    </row>
    <row r="26" spans="1:4" ht="21">
      <c r="A26" s="154" t="s">
        <v>498</v>
      </c>
      <c r="B26" s="157" t="s">
        <v>567</v>
      </c>
      <c r="C26" s="158">
        <v>1022.1</v>
      </c>
      <c r="D26" s="158">
        <v>1022.1</v>
      </c>
    </row>
    <row r="27" spans="1:4" ht="30.75">
      <c r="A27" s="154" t="s">
        <v>479</v>
      </c>
      <c r="B27" s="157" t="s">
        <v>480</v>
      </c>
      <c r="C27" s="158">
        <v>2171110.69</v>
      </c>
      <c r="D27" s="158">
        <v>2171110.69</v>
      </c>
    </row>
    <row r="28" spans="1:4" ht="21">
      <c r="A28" s="154" t="s">
        <v>584</v>
      </c>
      <c r="B28" s="157" t="s">
        <v>609</v>
      </c>
      <c r="C28" s="158">
        <v>2548323.57</v>
      </c>
      <c r="D28" s="158">
        <v>2405137</v>
      </c>
    </row>
    <row r="29" spans="1:4" ht="21">
      <c r="A29" s="154" t="s">
        <v>585</v>
      </c>
      <c r="B29" s="157" t="s">
        <v>610</v>
      </c>
      <c r="C29" s="158">
        <v>2548323.57</v>
      </c>
      <c r="D29" s="158">
        <v>2405137</v>
      </c>
    </row>
    <row r="30" spans="1:4" ht="12.75">
      <c r="A30" s="154" t="s">
        <v>481</v>
      </c>
      <c r="B30" s="157" t="s">
        <v>482</v>
      </c>
      <c r="C30" s="158">
        <v>1759368.96</v>
      </c>
      <c r="D30" s="158">
        <v>1670472.61</v>
      </c>
    </row>
    <row r="31" spans="1:4" ht="12.75">
      <c r="A31" s="154" t="s">
        <v>765</v>
      </c>
      <c r="B31" s="157" t="s">
        <v>779</v>
      </c>
      <c r="C31" s="158">
        <v>788954.61</v>
      </c>
      <c r="D31" s="158">
        <v>734664.39</v>
      </c>
    </row>
    <row r="32" spans="1:4" ht="12.75">
      <c r="A32" s="154" t="s">
        <v>590</v>
      </c>
      <c r="B32" s="157" t="s">
        <v>780</v>
      </c>
      <c r="C32" s="158">
        <v>40941.6</v>
      </c>
      <c r="D32" s="158">
        <v>40941.6</v>
      </c>
    </row>
    <row r="33" spans="1:4" ht="21">
      <c r="A33" s="154" t="s">
        <v>766</v>
      </c>
      <c r="B33" s="157" t="s">
        <v>781</v>
      </c>
      <c r="C33" s="158">
        <v>40941.6</v>
      </c>
      <c r="D33" s="158">
        <v>40941.6</v>
      </c>
    </row>
    <row r="34" spans="1:4" ht="21">
      <c r="A34" s="154" t="s">
        <v>767</v>
      </c>
      <c r="B34" s="157" t="s">
        <v>782</v>
      </c>
      <c r="C34" s="158">
        <v>40941.6</v>
      </c>
      <c r="D34" s="158">
        <v>40941.6</v>
      </c>
    </row>
    <row r="35" spans="1:4" ht="12.75">
      <c r="A35" s="154" t="s">
        <v>586</v>
      </c>
      <c r="B35" s="157" t="s">
        <v>611</v>
      </c>
      <c r="C35" s="158">
        <v>502.84</v>
      </c>
      <c r="D35" s="158">
        <v>502.84</v>
      </c>
    </row>
    <row r="36" spans="1:4" ht="12.75">
      <c r="A36" s="154" t="s">
        <v>587</v>
      </c>
      <c r="B36" s="157" t="s">
        <v>612</v>
      </c>
      <c r="C36" s="158">
        <v>502.84</v>
      </c>
      <c r="D36" s="158">
        <v>502.84</v>
      </c>
    </row>
    <row r="37" spans="1:4" ht="12.75">
      <c r="A37" s="154" t="s">
        <v>483</v>
      </c>
      <c r="B37" s="157" t="s">
        <v>484</v>
      </c>
      <c r="C37" s="158">
        <v>502.84</v>
      </c>
      <c r="D37" s="158">
        <v>502.84</v>
      </c>
    </row>
    <row r="38" spans="1:4" ht="21">
      <c r="A38" s="154" t="s">
        <v>261</v>
      </c>
      <c r="B38" s="157" t="s">
        <v>262</v>
      </c>
      <c r="C38" s="158">
        <v>1337214.28</v>
      </c>
      <c r="D38" s="158">
        <v>1337214.28</v>
      </c>
    </row>
    <row r="39" spans="1:4" ht="41.25">
      <c r="A39" s="154" t="s">
        <v>582</v>
      </c>
      <c r="B39" s="157" t="s">
        <v>613</v>
      </c>
      <c r="C39" s="158">
        <v>1337214.28</v>
      </c>
      <c r="D39" s="158">
        <v>1337214.28</v>
      </c>
    </row>
    <row r="40" spans="1:4" ht="21">
      <c r="A40" s="154" t="s">
        <v>583</v>
      </c>
      <c r="B40" s="157" t="s">
        <v>614</v>
      </c>
      <c r="C40" s="158">
        <v>1337214.28</v>
      </c>
      <c r="D40" s="158">
        <v>1337214.28</v>
      </c>
    </row>
    <row r="41" spans="1:4" ht="12.75">
      <c r="A41" s="154" t="s">
        <v>477</v>
      </c>
      <c r="B41" s="157" t="s">
        <v>485</v>
      </c>
      <c r="C41" s="158">
        <v>1035184</v>
      </c>
      <c r="D41" s="158">
        <v>1035184</v>
      </c>
    </row>
    <row r="42" spans="1:4" ht="30.75">
      <c r="A42" s="154" t="s">
        <v>479</v>
      </c>
      <c r="B42" s="157" t="s">
        <v>486</v>
      </c>
      <c r="C42" s="158">
        <v>302030.28</v>
      </c>
      <c r="D42" s="158">
        <v>302030.28</v>
      </c>
    </row>
    <row r="43" spans="1:4" ht="12.75">
      <c r="A43" s="154" t="s">
        <v>588</v>
      </c>
      <c r="B43" s="157" t="s">
        <v>615</v>
      </c>
      <c r="C43" s="158">
        <v>25000</v>
      </c>
      <c r="D43" s="158">
        <v>25000</v>
      </c>
    </row>
    <row r="44" spans="1:4" ht="21">
      <c r="A44" s="154" t="s">
        <v>768</v>
      </c>
      <c r="B44" s="157" t="s">
        <v>783</v>
      </c>
      <c r="C44" s="158">
        <v>25000</v>
      </c>
      <c r="D44" s="158">
        <v>25000</v>
      </c>
    </row>
    <row r="45" spans="1:4" ht="21">
      <c r="A45" s="154" t="s">
        <v>584</v>
      </c>
      <c r="B45" s="157" t="s">
        <v>784</v>
      </c>
      <c r="C45" s="158">
        <v>25000</v>
      </c>
      <c r="D45" s="158">
        <v>25000</v>
      </c>
    </row>
    <row r="46" spans="1:4" ht="21">
      <c r="A46" s="154" t="s">
        <v>585</v>
      </c>
      <c r="B46" s="157" t="s">
        <v>785</v>
      </c>
      <c r="C46" s="158">
        <v>25000</v>
      </c>
      <c r="D46" s="158">
        <v>25000</v>
      </c>
    </row>
    <row r="47" spans="1:4" ht="12.75">
      <c r="A47" s="154" t="s">
        <v>481</v>
      </c>
      <c r="B47" s="157" t="s">
        <v>786</v>
      </c>
      <c r="C47" s="158">
        <v>25000</v>
      </c>
      <c r="D47" s="158">
        <v>25000</v>
      </c>
    </row>
    <row r="48" spans="1:4" ht="12.75">
      <c r="A48" s="154" t="s">
        <v>263</v>
      </c>
      <c r="B48" s="157" t="s">
        <v>264</v>
      </c>
      <c r="C48" s="158">
        <v>15623383.879999999</v>
      </c>
      <c r="D48" s="158">
        <v>15509383.879999999</v>
      </c>
    </row>
    <row r="49" spans="1:4" ht="30.75">
      <c r="A49" s="154" t="s">
        <v>266</v>
      </c>
      <c r="B49" s="157" t="s">
        <v>267</v>
      </c>
      <c r="C49" s="158">
        <v>9834631.71</v>
      </c>
      <c r="D49" s="158">
        <v>9834631.71</v>
      </c>
    </row>
    <row r="50" spans="1:4" ht="41.25">
      <c r="A50" s="154" t="s">
        <v>582</v>
      </c>
      <c r="B50" s="157" t="s">
        <v>616</v>
      </c>
      <c r="C50" s="158">
        <v>9763111.71</v>
      </c>
      <c r="D50" s="158">
        <v>9763111.71</v>
      </c>
    </row>
    <row r="51" spans="1:4" ht="21">
      <c r="A51" s="154" t="s">
        <v>583</v>
      </c>
      <c r="B51" s="157" t="s">
        <v>617</v>
      </c>
      <c r="C51" s="158">
        <v>9763111.71</v>
      </c>
      <c r="D51" s="158">
        <v>9763111.71</v>
      </c>
    </row>
    <row r="52" spans="1:4" ht="12.75">
      <c r="A52" s="154" t="s">
        <v>477</v>
      </c>
      <c r="B52" s="157" t="s">
        <v>487</v>
      </c>
      <c r="C52" s="158">
        <v>7515227.89</v>
      </c>
      <c r="D52" s="158">
        <v>7515227.89</v>
      </c>
    </row>
    <row r="53" spans="1:4" ht="21">
      <c r="A53" s="154" t="s">
        <v>498</v>
      </c>
      <c r="B53" s="157" t="s">
        <v>787</v>
      </c>
      <c r="C53" s="158">
        <v>2100</v>
      </c>
      <c r="D53" s="158">
        <v>2100</v>
      </c>
    </row>
    <row r="54" spans="1:4" ht="30.75">
      <c r="A54" s="154" t="s">
        <v>479</v>
      </c>
      <c r="B54" s="157" t="s">
        <v>488</v>
      </c>
      <c r="C54" s="158">
        <v>2245783.82</v>
      </c>
      <c r="D54" s="158">
        <v>2245783.82</v>
      </c>
    </row>
    <row r="55" spans="1:4" ht="21">
      <c r="A55" s="154" t="s">
        <v>584</v>
      </c>
      <c r="B55" s="157" t="s">
        <v>788</v>
      </c>
      <c r="C55" s="158">
        <v>71520</v>
      </c>
      <c r="D55" s="158">
        <v>71520</v>
      </c>
    </row>
    <row r="56" spans="1:4" ht="21">
      <c r="A56" s="154" t="s">
        <v>585</v>
      </c>
      <c r="B56" s="157" t="s">
        <v>789</v>
      </c>
      <c r="C56" s="158">
        <v>71520</v>
      </c>
      <c r="D56" s="158">
        <v>71520</v>
      </c>
    </row>
    <row r="57" spans="1:4" ht="12.75">
      <c r="A57" s="154" t="s">
        <v>481</v>
      </c>
      <c r="B57" s="157" t="s">
        <v>790</v>
      </c>
      <c r="C57" s="158">
        <v>71520</v>
      </c>
      <c r="D57" s="158">
        <v>71520</v>
      </c>
    </row>
    <row r="58" spans="1:4" ht="30.75">
      <c r="A58" s="154" t="s">
        <v>268</v>
      </c>
      <c r="B58" s="157" t="s">
        <v>269</v>
      </c>
      <c r="C58" s="158">
        <v>1542631.62</v>
      </c>
      <c r="D58" s="158">
        <v>1542631.62</v>
      </c>
    </row>
    <row r="59" spans="1:4" ht="21">
      <c r="A59" s="154" t="s">
        <v>584</v>
      </c>
      <c r="B59" s="157" t="s">
        <v>618</v>
      </c>
      <c r="C59" s="158">
        <v>1542631.62</v>
      </c>
      <c r="D59" s="158">
        <v>1542631.62</v>
      </c>
    </row>
    <row r="60" spans="1:4" ht="21">
      <c r="A60" s="154" t="s">
        <v>585</v>
      </c>
      <c r="B60" s="157" t="s">
        <v>619</v>
      </c>
      <c r="C60" s="158">
        <v>1542631.62</v>
      </c>
      <c r="D60" s="158">
        <v>1542631.62</v>
      </c>
    </row>
    <row r="61" spans="1:4" ht="12.75">
      <c r="A61" s="154" t="s">
        <v>481</v>
      </c>
      <c r="B61" s="157" t="s">
        <v>489</v>
      </c>
      <c r="C61" s="158">
        <v>1542631.62</v>
      </c>
      <c r="D61" s="158">
        <v>1542631.62</v>
      </c>
    </row>
    <row r="62" spans="1:4" ht="12.75">
      <c r="A62" s="154" t="s">
        <v>270</v>
      </c>
      <c r="B62" s="157" t="s">
        <v>271</v>
      </c>
      <c r="C62" s="158">
        <v>869624.75</v>
      </c>
      <c r="D62" s="158">
        <v>869624.75</v>
      </c>
    </row>
    <row r="63" spans="1:4" ht="21">
      <c r="A63" s="154" t="s">
        <v>584</v>
      </c>
      <c r="B63" s="157" t="s">
        <v>620</v>
      </c>
      <c r="C63" s="158">
        <v>869624.75</v>
      </c>
      <c r="D63" s="158">
        <v>869624.75</v>
      </c>
    </row>
    <row r="64" spans="1:4" ht="21">
      <c r="A64" s="154" t="s">
        <v>585</v>
      </c>
      <c r="B64" s="157" t="s">
        <v>621</v>
      </c>
      <c r="C64" s="158">
        <v>869624.75</v>
      </c>
      <c r="D64" s="158">
        <v>869624.75</v>
      </c>
    </row>
    <row r="65" spans="1:4" ht="12.75">
      <c r="A65" s="154" t="s">
        <v>481</v>
      </c>
      <c r="B65" s="157" t="s">
        <v>490</v>
      </c>
      <c r="C65" s="158">
        <v>869624.75</v>
      </c>
      <c r="D65" s="158">
        <v>869624.75</v>
      </c>
    </row>
    <row r="66" spans="1:4" ht="12.75">
      <c r="A66" s="154" t="s">
        <v>272</v>
      </c>
      <c r="B66" s="157" t="s">
        <v>273</v>
      </c>
      <c r="C66" s="158">
        <v>489444</v>
      </c>
      <c r="D66" s="158">
        <v>489444</v>
      </c>
    </row>
    <row r="67" spans="1:4" ht="21">
      <c r="A67" s="154" t="s">
        <v>584</v>
      </c>
      <c r="B67" s="157" t="s">
        <v>622</v>
      </c>
      <c r="C67" s="158">
        <v>489444</v>
      </c>
      <c r="D67" s="158">
        <v>489444</v>
      </c>
    </row>
    <row r="68" spans="1:4" ht="21">
      <c r="A68" s="154" t="s">
        <v>585</v>
      </c>
      <c r="B68" s="157" t="s">
        <v>623</v>
      </c>
      <c r="C68" s="158">
        <v>489444</v>
      </c>
      <c r="D68" s="158">
        <v>489444</v>
      </c>
    </row>
    <row r="69" spans="1:4" ht="12.75">
      <c r="A69" s="154" t="s">
        <v>481</v>
      </c>
      <c r="B69" s="157" t="s">
        <v>491</v>
      </c>
      <c r="C69" s="158">
        <v>489444</v>
      </c>
      <c r="D69" s="158">
        <v>489444</v>
      </c>
    </row>
    <row r="70" spans="1:4" ht="12.75">
      <c r="A70" s="154" t="s">
        <v>153</v>
      </c>
      <c r="B70" s="157" t="s">
        <v>274</v>
      </c>
      <c r="C70" s="158">
        <v>358467</v>
      </c>
      <c r="D70" s="158">
        <v>358467</v>
      </c>
    </row>
    <row r="71" spans="1:4" ht="21">
      <c r="A71" s="154" t="s">
        <v>584</v>
      </c>
      <c r="B71" s="157" t="s">
        <v>624</v>
      </c>
      <c r="C71" s="158">
        <v>358467</v>
      </c>
      <c r="D71" s="158">
        <v>358467</v>
      </c>
    </row>
    <row r="72" spans="1:4" ht="21">
      <c r="A72" s="154" t="s">
        <v>585</v>
      </c>
      <c r="B72" s="157" t="s">
        <v>625</v>
      </c>
      <c r="C72" s="158">
        <v>358467</v>
      </c>
      <c r="D72" s="158">
        <v>358467</v>
      </c>
    </row>
    <row r="73" spans="1:4" ht="12.75">
      <c r="A73" s="154" t="s">
        <v>481</v>
      </c>
      <c r="B73" s="157" t="s">
        <v>492</v>
      </c>
      <c r="C73" s="158">
        <v>358467</v>
      </c>
      <c r="D73" s="158">
        <v>358467</v>
      </c>
    </row>
    <row r="74" spans="1:4" ht="12.75">
      <c r="A74" s="154" t="s">
        <v>275</v>
      </c>
      <c r="B74" s="157" t="s">
        <v>276</v>
      </c>
      <c r="C74" s="158">
        <v>1273834.68</v>
      </c>
      <c r="D74" s="158">
        <v>1159834.68</v>
      </c>
    </row>
    <row r="75" spans="1:4" ht="21">
      <c r="A75" s="154" t="s">
        <v>584</v>
      </c>
      <c r="B75" s="157" t="s">
        <v>626</v>
      </c>
      <c r="C75" s="158">
        <v>1273834.68</v>
      </c>
      <c r="D75" s="158">
        <v>1159834.68</v>
      </c>
    </row>
    <row r="76" spans="1:4" ht="21">
      <c r="A76" s="154" t="s">
        <v>585</v>
      </c>
      <c r="B76" s="157" t="s">
        <v>627</v>
      </c>
      <c r="C76" s="158">
        <v>1273834.68</v>
      </c>
      <c r="D76" s="158">
        <v>1159834.68</v>
      </c>
    </row>
    <row r="77" spans="1:4" ht="12.75">
      <c r="A77" s="154" t="s">
        <v>481</v>
      </c>
      <c r="B77" s="157" t="s">
        <v>493</v>
      </c>
      <c r="C77" s="158">
        <v>1273834.68</v>
      </c>
      <c r="D77" s="158">
        <v>1159834.68</v>
      </c>
    </row>
    <row r="78" spans="1:4" ht="21">
      <c r="A78" s="154" t="s">
        <v>180</v>
      </c>
      <c r="B78" s="157" t="s">
        <v>277</v>
      </c>
      <c r="C78" s="158">
        <v>495000</v>
      </c>
      <c r="D78" s="158">
        <v>495000</v>
      </c>
    </row>
    <row r="79" spans="1:4" ht="21">
      <c r="A79" s="154" t="s">
        <v>584</v>
      </c>
      <c r="B79" s="157" t="s">
        <v>628</v>
      </c>
      <c r="C79" s="158">
        <v>495000</v>
      </c>
      <c r="D79" s="158">
        <v>495000</v>
      </c>
    </row>
    <row r="80" spans="1:4" ht="21">
      <c r="A80" s="154" t="s">
        <v>585</v>
      </c>
      <c r="B80" s="157" t="s">
        <v>629</v>
      </c>
      <c r="C80" s="158">
        <v>495000</v>
      </c>
      <c r="D80" s="158">
        <v>495000</v>
      </c>
    </row>
    <row r="81" spans="1:4" ht="12.75">
      <c r="A81" s="154" t="s">
        <v>481</v>
      </c>
      <c r="B81" s="157" t="s">
        <v>494</v>
      </c>
      <c r="C81" s="158">
        <v>495000</v>
      </c>
      <c r="D81" s="158">
        <v>495000</v>
      </c>
    </row>
    <row r="82" spans="1:4" ht="12.75">
      <c r="A82" s="154" t="s">
        <v>278</v>
      </c>
      <c r="B82" s="157" t="s">
        <v>279</v>
      </c>
      <c r="C82" s="158">
        <v>759750.12</v>
      </c>
      <c r="D82" s="158">
        <v>759750.12</v>
      </c>
    </row>
    <row r="83" spans="1:4" ht="21">
      <c r="A83" s="154" t="s">
        <v>584</v>
      </c>
      <c r="B83" s="157" t="s">
        <v>630</v>
      </c>
      <c r="C83" s="158">
        <v>588867.88</v>
      </c>
      <c r="D83" s="158">
        <v>588867.88</v>
      </c>
    </row>
    <row r="84" spans="1:4" ht="21">
      <c r="A84" s="154" t="s">
        <v>585</v>
      </c>
      <c r="B84" s="157" t="s">
        <v>631</v>
      </c>
      <c r="C84" s="158">
        <v>588867.88</v>
      </c>
      <c r="D84" s="158">
        <v>588867.88</v>
      </c>
    </row>
    <row r="85" spans="1:4" ht="12.75">
      <c r="A85" s="154" t="s">
        <v>481</v>
      </c>
      <c r="B85" s="157" t="s">
        <v>495</v>
      </c>
      <c r="C85" s="158">
        <v>588867.88</v>
      </c>
      <c r="D85" s="158">
        <v>588867.88</v>
      </c>
    </row>
    <row r="86" spans="1:4" ht="12.75">
      <c r="A86" s="154" t="s">
        <v>586</v>
      </c>
      <c r="B86" s="157" t="s">
        <v>632</v>
      </c>
      <c r="C86" s="158">
        <v>170882.24</v>
      </c>
      <c r="D86" s="158">
        <v>170882.24</v>
      </c>
    </row>
    <row r="87" spans="1:4" ht="12.75">
      <c r="A87" s="154" t="s">
        <v>587</v>
      </c>
      <c r="B87" s="157" t="s">
        <v>633</v>
      </c>
      <c r="C87" s="158">
        <v>170882.24</v>
      </c>
      <c r="D87" s="158">
        <v>170882.24</v>
      </c>
    </row>
    <row r="88" spans="1:4" ht="12.75">
      <c r="A88" s="154" t="s">
        <v>769</v>
      </c>
      <c r="B88" s="157" t="s">
        <v>791</v>
      </c>
      <c r="C88" s="158">
        <v>35815</v>
      </c>
      <c r="D88" s="158">
        <v>35815</v>
      </c>
    </row>
    <row r="89" spans="1:4" ht="12.75">
      <c r="A89" s="154" t="s">
        <v>483</v>
      </c>
      <c r="B89" s="157" t="s">
        <v>496</v>
      </c>
      <c r="C89" s="158">
        <v>135067.24</v>
      </c>
      <c r="D89" s="158">
        <v>135067.24</v>
      </c>
    </row>
    <row r="90" spans="1:4" ht="12.75">
      <c r="A90" s="154" t="s">
        <v>281</v>
      </c>
      <c r="B90" s="157" t="s">
        <v>282</v>
      </c>
      <c r="C90" s="158">
        <v>395100</v>
      </c>
      <c r="D90" s="158">
        <v>371997.9</v>
      </c>
    </row>
    <row r="91" spans="1:4" ht="12.75">
      <c r="A91" s="154" t="s">
        <v>283</v>
      </c>
      <c r="B91" s="157" t="s">
        <v>284</v>
      </c>
      <c r="C91" s="158">
        <v>395100</v>
      </c>
      <c r="D91" s="158">
        <v>371997.9</v>
      </c>
    </row>
    <row r="92" spans="1:4" ht="21">
      <c r="A92" s="154" t="s">
        <v>285</v>
      </c>
      <c r="B92" s="157" t="s">
        <v>286</v>
      </c>
      <c r="C92" s="158">
        <v>395100</v>
      </c>
      <c r="D92" s="158">
        <v>371997.9</v>
      </c>
    </row>
    <row r="93" spans="1:4" ht="41.25">
      <c r="A93" s="154" t="s">
        <v>582</v>
      </c>
      <c r="B93" s="157" t="s">
        <v>634</v>
      </c>
      <c r="C93" s="158">
        <v>368050</v>
      </c>
      <c r="D93" s="158">
        <v>367678.8</v>
      </c>
    </row>
    <row r="94" spans="1:4" ht="21">
      <c r="A94" s="154" t="s">
        <v>583</v>
      </c>
      <c r="B94" s="157" t="s">
        <v>635</v>
      </c>
      <c r="C94" s="158">
        <v>368050</v>
      </c>
      <c r="D94" s="158">
        <v>367678.8</v>
      </c>
    </row>
    <row r="95" spans="1:4" ht="12.75">
      <c r="A95" s="154" t="s">
        <v>477</v>
      </c>
      <c r="B95" s="157" t="s">
        <v>497</v>
      </c>
      <c r="C95" s="158">
        <v>282141</v>
      </c>
      <c r="D95" s="158">
        <v>282141</v>
      </c>
    </row>
    <row r="96" spans="1:4" ht="21">
      <c r="A96" s="154" t="s">
        <v>498</v>
      </c>
      <c r="B96" s="157" t="s">
        <v>499</v>
      </c>
      <c r="C96" s="158">
        <v>3000</v>
      </c>
      <c r="D96" s="158">
        <v>2640</v>
      </c>
    </row>
    <row r="97" spans="1:4" ht="30.75">
      <c r="A97" s="154" t="s">
        <v>479</v>
      </c>
      <c r="B97" s="157" t="s">
        <v>500</v>
      </c>
      <c r="C97" s="158">
        <v>82909</v>
      </c>
      <c r="D97" s="158">
        <v>82897.8</v>
      </c>
    </row>
    <row r="98" spans="1:4" ht="21">
      <c r="A98" s="154" t="s">
        <v>584</v>
      </c>
      <c r="B98" s="157" t="s">
        <v>636</v>
      </c>
      <c r="C98" s="158">
        <v>27050</v>
      </c>
      <c r="D98" s="158">
        <v>4319.1</v>
      </c>
    </row>
    <row r="99" spans="1:4" ht="21">
      <c r="A99" s="154" t="s">
        <v>585</v>
      </c>
      <c r="B99" s="157" t="s">
        <v>637</v>
      </c>
      <c r="C99" s="158">
        <v>27050</v>
      </c>
      <c r="D99" s="158">
        <v>4319.1</v>
      </c>
    </row>
    <row r="100" spans="1:4" ht="12.75">
      <c r="A100" s="154" t="s">
        <v>481</v>
      </c>
      <c r="B100" s="157" t="s">
        <v>501</v>
      </c>
      <c r="C100" s="158">
        <v>27050</v>
      </c>
      <c r="D100" s="158">
        <v>4319.1</v>
      </c>
    </row>
    <row r="101" spans="1:4" ht="21">
      <c r="A101" s="154" t="s">
        <v>287</v>
      </c>
      <c r="B101" s="157" t="s">
        <v>288</v>
      </c>
      <c r="C101" s="158">
        <v>4084380.51</v>
      </c>
      <c r="D101" s="158">
        <v>4048716.35</v>
      </c>
    </row>
    <row r="102" spans="1:4" ht="21">
      <c r="A102" s="154" t="s">
        <v>770</v>
      </c>
      <c r="B102" s="157" t="s">
        <v>289</v>
      </c>
      <c r="C102" s="158">
        <v>4084380.51</v>
      </c>
      <c r="D102" s="158">
        <v>4048716.35</v>
      </c>
    </row>
    <row r="103" spans="1:4" ht="12.75">
      <c r="A103" s="154" t="s">
        <v>771</v>
      </c>
      <c r="B103" s="157" t="s">
        <v>792</v>
      </c>
      <c r="C103" s="158">
        <v>255840</v>
      </c>
      <c r="D103" s="158">
        <v>255840</v>
      </c>
    </row>
    <row r="104" spans="1:4" ht="12.75">
      <c r="A104" s="154" t="s">
        <v>590</v>
      </c>
      <c r="B104" s="157" t="s">
        <v>793</v>
      </c>
      <c r="C104" s="158">
        <v>255840</v>
      </c>
      <c r="D104" s="158">
        <v>255840</v>
      </c>
    </row>
    <row r="105" spans="1:4" ht="12.75">
      <c r="A105" s="154" t="s">
        <v>280</v>
      </c>
      <c r="B105" s="157" t="s">
        <v>794</v>
      </c>
      <c r="C105" s="158">
        <v>255840</v>
      </c>
      <c r="D105" s="158">
        <v>255840</v>
      </c>
    </row>
    <row r="106" spans="1:4" ht="12.75">
      <c r="A106" s="154" t="s">
        <v>591</v>
      </c>
      <c r="B106" s="157" t="s">
        <v>795</v>
      </c>
      <c r="C106" s="158">
        <v>91700</v>
      </c>
      <c r="D106" s="158">
        <v>61700</v>
      </c>
    </row>
    <row r="107" spans="1:4" ht="21">
      <c r="A107" s="154" t="s">
        <v>584</v>
      </c>
      <c r="B107" s="157" t="s">
        <v>796</v>
      </c>
      <c r="C107" s="158">
        <v>91700</v>
      </c>
      <c r="D107" s="158">
        <v>61700</v>
      </c>
    </row>
    <row r="108" spans="1:4" ht="21">
      <c r="A108" s="154" t="s">
        <v>585</v>
      </c>
      <c r="B108" s="157" t="s">
        <v>797</v>
      </c>
      <c r="C108" s="158">
        <v>91700</v>
      </c>
      <c r="D108" s="158">
        <v>61700</v>
      </c>
    </row>
    <row r="109" spans="1:4" ht="12.75">
      <c r="A109" s="154" t="s">
        <v>481</v>
      </c>
      <c r="B109" s="157" t="s">
        <v>798</v>
      </c>
      <c r="C109" s="158">
        <v>91700</v>
      </c>
      <c r="D109" s="158">
        <v>61700</v>
      </c>
    </row>
    <row r="110" spans="1:4" ht="12.75">
      <c r="A110" s="154" t="s">
        <v>166</v>
      </c>
      <c r="B110" s="157" t="s">
        <v>799</v>
      </c>
      <c r="C110" s="158">
        <v>1844272.04</v>
      </c>
      <c r="D110" s="158">
        <v>1844272.04</v>
      </c>
    </row>
    <row r="111" spans="1:4" ht="41.25">
      <c r="A111" s="154" t="s">
        <v>582</v>
      </c>
      <c r="B111" s="157" t="s">
        <v>800</v>
      </c>
      <c r="C111" s="158">
        <v>1844272.04</v>
      </c>
      <c r="D111" s="158">
        <v>1844272.04</v>
      </c>
    </row>
    <row r="112" spans="1:4" ht="21">
      <c r="A112" s="154" t="s">
        <v>583</v>
      </c>
      <c r="B112" s="157" t="s">
        <v>801</v>
      </c>
      <c r="C112" s="158">
        <v>1844272.04</v>
      </c>
      <c r="D112" s="158">
        <v>1844272.04</v>
      </c>
    </row>
    <row r="113" spans="1:4" ht="12.75">
      <c r="A113" s="154" t="s">
        <v>477</v>
      </c>
      <c r="B113" s="157" t="s">
        <v>802</v>
      </c>
      <c r="C113" s="158">
        <v>1420222.22</v>
      </c>
      <c r="D113" s="158">
        <v>1420222.22</v>
      </c>
    </row>
    <row r="114" spans="1:4" ht="30.75">
      <c r="A114" s="154" t="s">
        <v>479</v>
      </c>
      <c r="B114" s="157" t="s">
        <v>803</v>
      </c>
      <c r="C114" s="158">
        <v>424049.82</v>
      </c>
      <c r="D114" s="158">
        <v>424049.82</v>
      </c>
    </row>
    <row r="115" spans="1:4" ht="12.75">
      <c r="A115" s="154" t="s">
        <v>167</v>
      </c>
      <c r="B115" s="157" t="s">
        <v>804</v>
      </c>
      <c r="C115" s="158">
        <v>231750</v>
      </c>
      <c r="D115" s="158">
        <v>231750</v>
      </c>
    </row>
    <row r="116" spans="1:4" ht="41.25">
      <c r="A116" s="154" t="s">
        <v>582</v>
      </c>
      <c r="B116" s="157" t="s">
        <v>805</v>
      </c>
      <c r="C116" s="158">
        <v>189350</v>
      </c>
      <c r="D116" s="158">
        <v>189350</v>
      </c>
    </row>
    <row r="117" spans="1:4" ht="21">
      <c r="A117" s="154" t="s">
        <v>583</v>
      </c>
      <c r="B117" s="157" t="s">
        <v>806</v>
      </c>
      <c r="C117" s="158">
        <v>189350</v>
      </c>
      <c r="D117" s="158">
        <v>189350</v>
      </c>
    </row>
    <row r="118" spans="1:4" ht="41.25">
      <c r="A118" s="154" t="s">
        <v>475</v>
      </c>
      <c r="B118" s="157" t="s">
        <v>807</v>
      </c>
      <c r="C118" s="158">
        <v>189350</v>
      </c>
      <c r="D118" s="158">
        <v>189350</v>
      </c>
    </row>
    <row r="119" spans="1:4" ht="21">
      <c r="A119" s="154" t="s">
        <v>584</v>
      </c>
      <c r="B119" s="157" t="s">
        <v>808</v>
      </c>
      <c r="C119" s="158">
        <v>27400</v>
      </c>
      <c r="D119" s="158">
        <v>27400</v>
      </c>
    </row>
    <row r="120" spans="1:4" ht="21">
      <c r="A120" s="154" t="s">
        <v>585</v>
      </c>
      <c r="B120" s="157" t="s">
        <v>809</v>
      </c>
      <c r="C120" s="158">
        <v>27400</v>
      </c>
      <c r="D120" s="158">
        <v>27400</v>
      </c>
    </row>
    <row r="121" spans="1:4" ht="12.75">
      <c r="A121" s="154" t="s">
        <v>481</v>
      </c>
      <c r="B121" s="157" t="s">
        <v>810</v>
      </c>
      <c r="C121" s="158">
        <v>27400</v>
      </c>
      <c r="D121" s="158">
        <v>27400</v>
      </c>
    </row>
    <row r="122" spans="1:4" ht="12.75">
      <c r="A122" s="154" t="s">
        <v>590</v>
      </c>
      <c r="B122" s="157" t="s">
        <v>811</v>
      </c>
      <c r="C122" s="158">
        <v>15000</v>
      </c>
      <c r="D122" s="158">
        <v>15000</v>
      </c>
    </row>
    <row r="123" spans="1:4" ht="12.75">
      <c r="A123" s="154" t="s">
        <v>280</v>
      </c>
      <c r="B123" s="157" t="s">
        <v>812</v>
      </c>
      <c r="C123" s="158">
        <v>15000</v>
      </c>
      <c r="D123" s="158">
        <v>15000</v>
      </c>
    </row>
    <row r="124" spans="1:4" ht="21">
      <c r="A124" s="154" t="s">
        <v>170</v>
      </c>
      <c r="B124" s="157" t="s">
        <v>813</v>
      </c>
      <c r="C124" s="158">
        <v>472840</v>
      </c>
      <c r="D124" s="158">
        <v>472840</v>
      </c>
    </row>
    <row r="125" spans="1:4" ht="21">
      <c r="A125" s="154" t="s">
        <v>584</v>
      </c>
      <c r="B125" s="157" t="s">
        <v>814</v>
      </c>
      <c r="C125" s="158">
        <v>472840</v>
      </c>
      <c r="D125" s="158">
        <v>472840</v>
      </c>
    </row>
    <row r="126" spans="1:4" ht="21">
      <c r="A126" s="154" t="s">
        <v>585</v>
      </c>
      <c r="B126" s="157" t="s">
        <v>815</v>
      </c>
      <c r="C126" s="158">
        <v>472840</v>
      </c>
      <c r="D126" s="158">
        <v>472840</v>
      </c>
    </row>
    <row r="127" spans="1:4" ht="12.75">
      <c r="A127" s="154" t="s">
        <v>481</v>
      </c>
      <c r="B127" s="157" t="s">
        <v>816</v>
      </c>
      <c r="C127" s="158">
        <v>472840</v>
      </c>
      <c r="D127" s="158">
        <v>472840</v>
      </c>
    </row>
    <row r="128" spans="1:4" ht="21">
      <c r="A128" s="154" t="s">
        <v>290</v>
      </c>
      <c r="B128" s="157" t="s">
        <v>291</v>
      </c>
      <c r="C128" s="158">
        <v>827080.47</v>
      </c>
      <c r="D128" s="158">
        <v>821416.31</v>
      </c>
    </row>
    <row r="129" spans="1:4" ht="41.25">
      <c r="A129" s="154" t="s">
        <v>582</v>
      </c>
      <c r="B129" s="157" t="s">
        <v>638</v>
      </c>
      <c r="C129" s="158">
        <v>414000</v>
      </c>
      <c r="D129" s="158">
        <v>414000</v>
      </c>
    </row>
    <row r="130" spans="1:4" ht="21">
      <c r="A130" s="154" t="s">
        <v>583</v>
      </c>
      <c r="B130" s="157" t="s">
        <v>639</v>
      </c>
      <c r="C130" s="158">
        <v>414000</v>
      </c>
      <c r="D130" s="158">
        <v>414000</v>
      </c>
    </row>
    <row r="131" spans="1:4" ht="41.25">
      <c r="A131" s="154" t="s">
        <v>475</v>
      </c>
      <c r="B131" s="157" t="s">
        <v>502</v>
      </c>
      <c r="C131" s="158">
        <v>414000</v>
      </c>
      <c r="D131" s="158">
        <v>414000</v>
      </c>
    </row>
    <row r="132" spans="1:4" ht="21">
      <c r="A132" s="154" t="s">
        <v>584</v>
      </c>
      <c r="B132" s="157" t="s">
        <v>640</v>
      </c>
      <c r="C132" s="158">
        <v>413080.47</v>
      </c>
      <c r="D132" s="158">
        <v>407416.31</v>
      </c>
    </row>
    <row r="133" spans="1:4" ht="21">
      <c r="A133" s="154" t="s">
        <v>585</v>
      </c>
      <c r="B133" s="157" t="s">
        <v>641</v>
      </c>
      <c r="C133" s="158">
        <v>413080.47</v>
      </c>
      <c r="D133" s="158">
        <v>407416.31</v>
      </c>
    </row>
    <row r="134" spans="1:4" ht="12.75">
      <c r="A134" s="154" t="s">
        <v>481</v>
      </c>
      <c r="B134" s="157" t="s">
        <v>503</v>
      </c>
      <c r="C134" s="158">
        <v>361979</v>
      </c>
      <c r="D134" s="158">
        <v>356314.84</v>
      </c>
    </row>
    <row r="135" spans="1:4" ht="12.75">
      <c r="A135" s="154" t="s">
        <v>765</v>
      </c>
      <c r="B135" s="157" t="s">
        <v>817</v>
      </c>
      <c r="C135" s="158">
        <v>51101.47</v>
      </c>
      <c r="D135" s="158">
        <v>51101.47</v>
      </c>
    </row>
    <row r="136" spans="1:4" ht="21">
      <c r="A136" s="154" t="s">
        <v>171</v>
      </c>
      <c r="B136" s="157" t="s">
        <v>818</v>
      </c>
      <c r="C136" s="158">
        <v>360898</v>
      </c>
      <c r="D136" s="158">
        <v>360898</v>
      </c>
    </row>
    <row r="137" spans="1:4" ht="41.25">
      <c r="A137" s="154" t="s">
        <v>582</v>
      </c>
      <c r="B137" s="157" t="s">
        <v>819</v>
      </c>
      <c r="C137" s="158">
        <v>360898</v>
      </c>
      <c r="D137" s="158">
        <v>360898</v>
      </c>
    </row>
    <row r="138" spans="1:4" ht="21">
      <c r="A138" s="154" t="s">
        <v>583</v>
      </c>
      <c r="B138" s="157" t="s">
        <v>820</v>
      </c>
      <c r="C138" s="158">
        <v>360898</v>
      </c>
      <c r="D138" s="158">
        <v>360898</v>
      </c>
    </row>
    <row r="139" spans="1:4" ht="41.25">
      <c r="A139" s="154" t="s">
        <v>475</v>
      </c>
      <c r="B139" s="157" t="s">
        <v>821</v>
      </c>
      <c r="C139" s="158">
        <v>360898</v>
      </c>
      <c r="D139" s="158">
        <v>360898</v>
      </c>
    </row>
    <row r="140" spans="1:4" ht="12.75">
      <c r="A140" s="154" t="s">
        <v>292</v>
      </c>
      <c r="B140" s="157" t="s">
        <v>293</v>
      </c>
      <c r="C140" s="158">
        <v>40139245.21</v>
      </c>
      <c r="D140" s="158">
        <v>39469347.42</v>
      </c>
    </row>
    <row r="141" spans="1:4" ht="12.75">
      <c r="A141" s="154" t="s">
        <v>772</v>
      </c>
      <c r="B141" s="157" t="s">
        <v>822</v>
      </c>
      <c r="C141" s="158">
        <v>342053.32</v>
      </c>
      <c r="D141" s="158">
        <v>342053.32</v>
      </c>
    </row>
    <row r="142" spans="1:4" ht="21">
      <c r="A142" s="154" t="s">
        <v>180</v>
      </c>
      <c r="B142" s="157" t="s">
        <v>823</v>
      </c>
      <c r="C142" s="158">
        <v>342053.32</v>
      </c>
      <c r="D142" s="158">
        <v>342053.32</v>
      </c>
    </row>
    <row r="143" spans="1:4" ht="21">
      <c r="A143" s="154" t="s">
        <v>584</v>
      </c>
      <c r="B143" s="157" t="s">
        <v>824</v>
      </c>
      <c r="C143" s="158">
        <v>342053.32</v>
      </c>
      <c r="D143" s="158">
        <v>342053.32</v>
      </c>
    </row>
    <row r="144" spans="1:4" ht="21">
      <c r="A144" s="154" t="s">
        <v>585</v>
      </c>
      <c r="B144" s="157" t="s">
        <v>825</v>
      </c>
      <c r="C144" s="158">
        <v>342053.32</v>
      </c>
      <c r="D144" s="158">
        <v>342053.32</v>
      </c>
    </row>
    <row r="145" spans="1:4" ht="12.75">
      <c r="A145" s="154" t="s">
        <v>481</v>
      </c>
      <c r="B145" s="157" t="s">
        <v>826</v>
      </c>
      <c r="C145" s="158">
        <v>342053.32</v>
      </c>
      <c r="D145" s="158">
        <v>342053.32</v>
      </c>
    </row>
    <row r="146" spans="1:4" ht="12.75">
      <c r="A146" s="154" t="s">
        <v>294</v>
      </c>
      <c r="B146" s="157" t="s">
        <v>295</v>
      </c>
      <c r="C146" s="158">
        <v>38386150.89</v>
      </c>
      <c r="D146" s="158">
        <v>37716253.1</v>
      </c>
    </row>
    <row r="147" spans="1:4" ht="12.75">
      <c r="A147" s="154" t="s">
        <v>177</v>
      </c>
      <c r="B147" s="157" t="s">
        <v>296</v>
      </c>
      <c r="C147" s="158">
        <v>10759114.02</v>
      </c>
      <c r="D147" s="158">
        <v>10163654.43</v>
      </c>
    </row>
    <row r="148" spans="1:4" ht="21">
      <c r="A148" s="154" t="s">
        <v>584</v>
      </c>
      <c r="B148" s="157" t="s">
        <v>642</v>
      </c>
      <c r="C148" s="158">
        <v>10759114.02</v>
      </c>
      <c r="D148" s="158">
        <v>10163654.43</v>
      </c>
    </row>
    <row r="149" spans="1:4" ht="21">
      <c r="A149" s="154" t="s">
        <v>585</v>
      </c>
      <c r="B149" s="157" t="s">
        <v>643</v>
      </c>
      <c r="C149" s="158">
        <v>10759114.02</v>
      </c>
      <c r="D149" s="158">
        <v>10163654.43</v>
      </c>
    </row>
    <row r="150" spans="1:4" ht="12.75">
      <c r="A150" s="154" t="s">
        <v>481</v>
      </c>
      <c r="B150" s="157" t="s">
        <v>504</v>
      </c>
      <c r="C150" s="158">
        <v>10759114.02</v>
      </c>
      <c r="D150" s="158">
        <v>10163654.43</v>
      </c>
    </row>
    <row r="151" spans="1:4" ht="12.75">
      <c r="A151" s="154" t="s">
        <v>178</v>
      </c>
      <c r="B151" s="157" t="s">
        <v>297</v>
      </c>
      <c r="C151" s="158">
        <v>24278870.13</v>
      </c>
      <c r="D151" s="158">
        <v>24278870.13</v>
      </c>
    </row>
    <row r="152" spans="1:4" ht="21">
      <c r="A152" s="154" t="s">
        <v>584</v>
      </c>
      <c r="B152" s="157" t="s">
        <v>644</v>
      </c>
      <c r="C152" s="158">
        <v>24278870.13</v>
      </c>
      <c r="D152" s="158">
        <v>24278870.13</v>
      </c>
    </row>
    <row r="153" spans="1:4" ht="21">
      <c r="A153" s="154" t="s">
        <v>585</v>
      </c>
      <c r="B153" s="157" t="s">
        <v>645</v>
      </c>
      <c r="C153" s="158">
        <v>24278870.13</v>
      </c>
      <c r="D153" s="158">
        <v>24278870.13</v>
      </c>
    </row>
    <row r="154" spans="1:4" ht="12.75">
      <c r="A154" s="154" t="s">
        <v>481</v>
      </c>
      <c r="B154" s="157" t="s">
        <v>505</v>
      </c>
      <c r="C154" s="158">
        <v>24278870.13</v>
      </c>
      <c r="D154" s="158">
        <v>24278870.13</v>
      </c>
    </row>
    <row r="155" spans="1:4" ht="12.75">
      <c r="A155" s="154" t="s">
        <v>298</v>
      </c>
      <c r="B155" s="157" t="s">
        <v>299</v>
      </c>
      <c r="C155" s="158">
        <v>483567.74</v>
      </c>
      <c r="D155" s="158">
        <v>409129.54</v>
      </c>
    </row>
    <row r="156" spans="1:4" ht="21">
      <c r="A156" s="154" t="s">
        <v>584</v>
      </c>
      <c r="B156" s="157" t="s">
        <v>646</v>
      </c>
      <c r="C156" s="158">
        <v>483567.74</v>
      </c>
      <c r="D156" s="158">
        <v>409129.54</v>
      </c>
    </row>
    <row r="157" spans="1:4" ht="21">
      <c r="A157" s="154" t="s">
        <v>585</v>
      </c>
      <c r="B157" s="157" t="s">
        <v>647</v>
      </c>
      <c r="C157" s="158">
        <v>483567.74</v>
      </c>
      <c r="D157" s="158">
        <v>409129.54</v>
      </c>
    </row>
    <row r="158" spans="1:4" ht="12.75">
      <c r="A158" s="154" t="s">
        <v>481</v>
      </c>
      <c r="B158" s="157" t="s">
        <v>506</v>
      </c>
      <c r="C158" s="158">
        <v>483567.74</v>
      </c>
      <c r="D158" s="158">
        <v>409129.54</v>
      </c>
    </row>
    <row r="159" spans="1:4" ht="30.75">
      <c r="A159" s="154" t="s">
        <v>300</v>
      </c>
      <c r="B159" s="157" t="s">
        <v>301</v>
      </c>
      <c r="C159" s="158">
        <v>2864599</v>
      </c>
      <c r="D159" s="158">
        <v>2864599</v>
      </c>
    </row>
    <row r="160" spans="1:4" ht="21">
      <c r="A160" s="154" t="s">
        <v>584</v>
      </c>
      <c r="B160" s="157" t="s">
        <v>648</v>
      </c>
      <c r="C160" s="158">
        <v>2864599</v>
      </c>
      <c r="D160" s="158">
        <v>2864599</v>
      </c>
    </row>
    <row r="161" spans="1:4" ht="21">
      <c r="A161" s="154" t="s">
        <v>585</v>
      </c>
      <c r="B161" s="157" t="s">
        <v>649</v>
      </c>
      <c r="C161" s="158">
        <v>2864599</v>
      </c>
      <c r="D161" s="158">
        <v>2864599</v>
      </c>
    </row>
    <row r="162" spans="1:4" ht="12.75">
      <c r="A162" s="154" t="s">
        <v>481</v>
      </c>
      <c r="B162" s="157" t="s">
        <v>507</v>
      </c>
      <c r="C162" s="158">
        <v>2864599</v>
      </c>
      <c r="D162" s="158">
        <v>2864599</v>
      </c>
    </row>
    <row r="163" spans="1:4" ht="12.75">
      <c r="A163" s="154" t="s">
        <v>302</v>
      </c>
      <c r="B163" s="157" t="s">
        <v>303</v>
      </c>
      <c r="C163" s="158">
        <v>1411041</v>
      </c>
      <c r="D163" s="158">
        <v>1411041</v>
      </c>
    </row>
    <row r="164" spans="1:4" ht="21">
      <c r="A164" s="154" t="s">
        <v>180</v>
      </c>
      <c r="B164" s="157" t="s">
        <v>827</v>
      </c>
      <c r="C164" s="158">
        <v>48000</v>
      </c>
      <c r="D164" s="158">
        <v>48000</v>
      </c>
    </row>
    <row r="165" spans="1:4" ht="21">
      <c r="A165" s="154" t="s">
        <v>584</v>
      </c>
      <c r="B165" s="157" t="s">
        <v>828</v>
      </c>
      <c r="C165" s="158">
        <v>48000</v>
      </c>
      <c r="D165" s="158">
        <v>48000</v>
      </c>
    </row>
    <row r="166" spans="1:4" ht="21">
      <c r="A166" s="154" t="s">
        <v>585</v>
      </c>
      <c r="B166" s="157" t="s">
        <v>829</v>
      </c>
      <c r="C166" s="158">
        <v>48000</v>
      </c>
      <c r="D166" s="158">
        <v>48000</v>
      </c>
    </row>
    <row r="167" spans="1:4" ht="12.75">
      <c r="A167" s="154" t="s">
        <v>481</v>
      </c>
      <c r="B167" s="157" t="s">
        <v>830</v>
      </c>
      <c r="C167" s="158">
        <v>48000</v>
      </c>
      <c r="D167" s="158">
        <v>48000</v>
      </c>
    </row>
    <row r="168" spans="1:4" ht="21">
      <c r="A168" s="154" t="s">
        <v>304</v>
      </c>
      <c r="B168" s="157" t="s">
        <v>305</v>
      </c>
      <c r="C168" s="158">
        <v>1363041</v>
      </c>
      <c r="D168" s="158">
        <v>1363041</v>
      </c>
    </row>
    <row r="169" spans="1:4" ht="21">
      <c r="A169" s="154" t="s">
        <v>584</v>
      </c>
      <c r="B169" s="157" t="s">
        <v>650</v>
      </c>
      <c r="C169" s="158">
        <v>1363041</v>
      </c>
      <c r="D169" s="158">
        <v>1363041</v>
      </c>
    </row>
    <row r="170" spans="1:4" ht="21">
      <c r="A170" s="154" t="s">
        <v>585</v>
      </c>
      <c r="B170" s="157" t="s">
        <v>651</v>
      </c>
      <c r="C170" s="158">
        <v>1363041</v>
      </c>
      <c r="D170" s="158">
        <v>1363041</v>
      </c>
    </row>
    <row r="171" spans="1:4" ht="12.75">
      <c r="A171" s="154" t="s">
        <v>481</v>
      </c>
      <c r="B171" s="157" t="s">
        <v>508</v>
      </c>
      <c r="C171" s="158">
        <v>1363041</v>
      </c>
      <c r="D171" s="158">
        <v>1363041</v>
      </c>
    </row>
    <row r="172" spans="1:4" ht="12.75">
      <c r="A172" s="154" t="s">
        <v>306</v>
      </c>
      <c r="B172" s="157" t="s">
        <v>307</v>
      </c>
      <c r="C172" s="158">
        <v>171601699.28</v>
      </c>
      <c r="D172" s="158">
        <v>144511553.9</v>
      </c>
    </row>
    <row r="173" spans="1:4" ht="12.75">
      <c r="A173" s="154" t="s">
        <v>308</v>
      </c>
      <c r="B173" s="157" t="s">
        <v>309</v>
      </c>
      <c r="C173" s="158">
        <v>95706354.75999999</v>
      </c>
      <c r="D173" s="158">
        <v>70486822.74000001</v>
      </c>
    </row>
    <row r="174" spans="1:4" ht="21">
      <c r="A174" s="154" t="s">
        <v>592</v>
      </c>
      <c r="B174" s="157" t="s">
        <v>652</v>
      </c>
      <c r="C174" s="158">
        <v>277538.09</v>
      </c>
      <c r="D174" s="158">
        <v>247538.09</v>
      </c>
    </row>
    <row r="175" spans="1:4" ht="21">
      <c r="A175" s="154" t="s">
        <v>584</v>
      </c>
      <c r="B175" s="157" t="s">
        <v>653</v>
      </c>
      <c r="C175" s="158">
        <v>277538.09</v>
      </c>
      <c r="D175" s="158">
        <v>247538.09</v>
      </c>
    </row>
    <row r="176" spans="1:4" ht="21">
      <c r="A176" s="154" t="s">
        <v>585</v>
      </c>
      <c r="B176" s="157" t="s">
        <v>654</v>
      </c>
      <c r="C176" s="158">
        <v>277538.09</v>
      </c>
      <c r="D176" s="158">
        <v>247538.09</v>
      </c>
    </row>
    <row r="177" spans="1:4" ht="12.75">
      <c r="A177" s="154" t="s">
        <v>481</v>
      </c>
      <c r="B177" s="157" t="s">
        <v>655</v>
      </c>
      <c r="C177" s="158">
        <v>277538.09</v>
      </c>
      <c r="D177" s="158">
        <v>247538.09</v>
      </c>
    </row>
    <row r="178" spans="1:4" ht="21">
      <c r="A178" s="154" t="s">
        <v>593</v>
      </c>
      <c r="B178" s="157" t="s">
        <v>656</v>
      </c>
      <c r="C178" s="158">
        <v>90627316.97</v>
      </c>
      <c r="D178" s="158">
        <v>65690463.42</v>
      </c>
    </row>
    <row r="179" spans="1:4" ht="21">
      <c r="A179" s="154" t="s">
        <v>594</v>
      </c>
      <c r="B179" s="157" t="s">
        <v>657</v>
      </c>
      <c r="C179" s="158">
        <v>72764053.97</v>
      </c>
      <c r="D179" s="158">
        <v>55595730.42</v>
      </c>
    </row>
    <row r="180" spans="1:4" ht="12.75">
      <c r="A180" s="154" t="s">
        <v>595</v>
      </c>
      <c r="B180" s="157" t="s">
        <v>658</v>
      </c>
      <c r="C180" s="158">
        <v>72764053.97</v>
      </c>
      <c r="D180" s="158">
        <v>55595730.42</v>
      </c>
    </row>
    <row r="181" spans="1:4" ht="30.75">
      <c r="A181" s="154" t="s">
        <v>596</v>
      </c>
      <c r="B181" s="157" t="s">
        <v>659</v>
      </c>
      <c r="C181" s="158">
        <v>72764053.97</v>
      </c>
      <c r="D181" s="158">
        <v>55595730.42</v>
      </c>
    </row>
    <row r="182" spans="1:4" ht="12.75">
      <c r="A182" s="154" t="s">
        <v>586</v>
      </c>
      <c r="B182" s="157" t="s">
        <v>660</v>
      </c>
      <c r="C182" s="158">
        <v>17863263</v>
      </c>
      <c r="D182" s="158">
        <v>10094733</v>
      </c>
    </row>
    <row r="183" spans="1:4" ht="12.75">
      <c r="A183" s="154" t="s">
        <v>587</v>
      </c>
      <c r="B183" s="157" t="s">
        <v>661</v>
      </c>
      <c r="C183" s="158">
        <v>17863263</v>
      </c>
      <c r="D183" s="158">
        <v>10094733</v>
      </c>
    </row>
    <row r="184" spans="1:4" ht="12.75">
      <c r="A184" s="154" t="s">
        <v>483</v>
      </c>
      <c r="B184" s="157" t="s">
        <v>662</v>
      </c>
      <c r="C184" s="158">
        <v>17863263</v>
      </c>
      <c r="D184" s="158">
        <v>10094733</v>
      </c>
    </row>
    <row r="185" spans="1:4" ht="21">
      <c r="A185" s="154" t="s">
        <v>597</v>
      </c>
      <c r="B185" s="157" t="s">
        <v>663</v>
      </c>
      <c r="C185" s="158">
        <v>906273.17</v>
      </c>
      <c r="D185" s="158">
        <v>663540.04</v>
      </c>
    </row>
    <row r="186" spans="1:4" ht="21">
      <c r="A186" s="154" t="s">
        <v>594</v>
      </c>
      <c r="B186" s="157" t="s">
        <v>664</v>
      </c>
      <c r="C186" s="158">
        <v>725836.17</v>
      </c>
      <c r="D186" s="158">
        <v>511573.04</v>
      </c>
    </row>
    <row r="187" spans="1:4" ht="12.75">
      <c r="A187" s="154" t="s">
        <v>595</v>
      </c>
      <c r="B187" s="157" t="s">
        <v>665</v>
      </c>
      <c r="C187" s="158">
        <v>725836.17</v>
      </c>
      <c r="D187" s="158">
        <v>511573.04</v>
      </c>
    </row>
    <row r="188" spans="1:4" ht="30.75">
      <c r="A188" s="154" t="s">
        <v>596</v>
      </c>
      <c r="B188" s="157" t="s">
        <v>666</v>
      </c>
      <c r="C188" s="158">
        <v>725836.17</v>
      </c>
      <c r="D188" s="158">
        <v>511573.04</v>
      </c>
    </row>
    <row r="189" spans="1:4" ht="12.75">
      <c r="A189" s="154" t="s">
        <v>586</v>
      </c>
      <c r="B189" s="157" t="s">
        <v>667</v>
      </c>
      <c r="C189" s="158">
        <v>180437</v>
      </c>
      <c r="D189" s="158">
        <v>151967</v>
      </c>
    </row>
    <row r="190" spans="1:4" ht="12.75">
      <c r="A190" s="154" t="s">
        <v>587</v>
      </c>
      <c r="B190" s="157" t="s">
        <v>668</v>
      </c>
      <c r="C190" s="158">
        <v>180437</v>
      </c>
      <c r="D190" s="158">
        <v>151967</v>
      </c>
    </row>
    <row r="191" spans="1:4" ht="12.75">
      <c r="A191" s="154" t="s">
        <v>483</v>
      </c>
      <c r="B191" s="157" t="s">
        <v>669</v>
      </c>
      <c r="C191" s="158">
        <v>180437</v>
      </c>
      <c r="D191" s="158">
        <v>151967</v>
      </c>
    </row>
    <row r="192" spans="1:4" ht="21">
      <c r="A192" s="154" t="s">
        <v>773</v>
      </c>
      <c r="B192" s="157" t="s">
        <v>831</v>
      </c>
      <c r="C192" s="158">
        <v>2403634.52</v>
      </c>
      <c r="D192" s="158">
        <v>2403634.52</v>
      </c>
    </row>
    <row r="193" spans="1:4" ht="21">
      <c r="A193" s="154" t="s">
        <v>594</v>
      </c>
      <c r="B193" s="157" t="s">
        <v>832</v>
      </c>
      <c r="C193" s="158">
        <v>2403634.52</v>
      </c>
      <c r="D193" s="158">
        <v>2403634.52</v>
      </c>
    </row>
    <row r="194" spans="1:4" ht="12.75">
      <c r="A194" s="154" t="s">
        <v>595</v>
      </c>
      <c r="B194" s="157" t="s">
        <v>833</v>
      </c>
      <c r="C194" s="158">
        <v>2403634.52</v>
      </c>
      <c r="D194" s="158">
        <v>2403634.52</v>
      </c>
    </row>
    <row r="195" spans="1:4" ht="30.75">
      <c r="A195" s="154" t="s">
        <v>596</v>
      </c>
      <c r="B195" s="157" t="s">
        <v>834</v>
      </c>
      <c r="C195" s="158">
        <v>2403634.52</v>
      </c>
      <c r="D195" s="158">
        <v>2403634.52</v>
      </c>
    </row>
    <row r="196" spans="1:4" ht="21">
      <c r="A196" s="154" t="s">
        <v>180</v>
      </c>
      <c r="B196" s="157" t="s">
        <v>310</v>
      </c>
      <c r="C196" s="158">
        <v>88125.94</v>
      </c>
      <c r="D196" s="158">
        <v>88125.94</v>
      </c>
    </row>
    <row r="197" spans="1:4" ht="21">
      <c r="A197" s="154" t="s">
        <v>584</v>
      </c>
      <c r="B197" s="157" t="s">
        <v>670</v>
      </c>
      <c r="C197" s="158">
        <v>88125.94</v>
      </c>
      <c r="D197" s="158">
        <v>88125.94</v>
      </c>
    </row>
    <row r="198" spans="1:4" ht="21">
      <c r="A198" s="154" t="s">
        <v>585</v>
      </c>
      <c r="B198" s="157" t="s">
        <v>671</v>
      </c>
      <c r="C198" s="158">
        <v>88125.94</v>
      </c>
      <c r="D198" s="158">
        <v>88125.94</v>
      </c>
    </row>
    <row r="199" spans="1:4" ht="12.75">
      <c r="A199" s="154" t="s">
        <v>481</v>
      </c>
      <c r="B199" s="157" t="s">
        <v>509</v>
      </c>
      <c r="C199" s="158">
        <v>88125.94</v>
      </c>
      <c r="D199" s="158">
        <v>88125.94</v>
      </c>
    </row>
    <row r="200" spans="1:4" ht="51">
      <c r="A200" s="154" t="s">
        <v>311</v>
      </c>
      <c r="B200" s="157" t="s">
        <v>312</v>
      </c>
      <c r="C200" s="158">
        <v>138213.16</v>
      </c>
      <c r="D200" s="158">
        <v>128267.82</v>
      </c>
    </row>
    <row r="201" spans="1:4" ht="21">
      <c r="A201" s="154" t="s">
        <v>584</v>
      </c>
      <c r="B201" s="157" t="s">
        <v>672</v>
      </c>
      <c r="C201" s="158">
        <v>138213.16</v>
      </c>
      <c r="D201" s="158">
        <v>128267.82</v>
      </c>
    </row>
    <row r="202" spans="1:4" ht="21">
      <c r="A202" s="154" t="s">
        <v>585</v>
      </c>
      <c r="B202" s="157" t="s">
        <v>673</v>
      </c>
      <c r="C202" s="158">
        <v>138213.16</v>
      </c>
      <c r="D202" s="158">
        <v>128267.82</v>
      </c>
    </row>
    <row r="203" spans="1:4" ht="12.75">
      <c r="A203" s="154" t="s">
        <v>481</v>
      </c>
      <c r="B203" s="157" t="s">
        <v>510</v>
      </c>
      <c r="C203" s="158">
        <v>138213.16</v>
      </c>
      <c r="D203" s="158">
        <v>128267.82</v>
      </c>
    </row>
    <row r="204" spans="1:4" ht="12.75">
      <c r="A204" s="154" t="s">
        <v>511</v>
      </c>
      <c r="B204" s="157" t="s">
        <v>512</v>
      </c>
      <c r="C204" s="158">
        <v>1265252.91</v>
      </c>
      <c r="D204" s="158">
        <v>1265252.91</v>
      </c>
    </row>
    <row r="205" spans="1:4" ht="21">
      <c r="A205" s="154" t="s">
        <v>584</v>
      </c>
      <c r="B205" s="157" t="s">
        <v>674</v>
      </c>
      <c r="C205" s="158">
        <v>1265252.91</v>
      </c>
      <c r="D205" s="158">
        <v>1265252.91</v>
      </c>
    </row>
    <row r="206" spans="1:4" ht="21">
      <c r="A206" s="154" t="s">
        <v>585</v>
      </c>
      <c r="B206" s="157" t="s">
        <v>675</v>
      </c>
      <c r="C206" s="158">
        <v>1265252.91</v>
      </c>
      <c r="D206" s="158">
        <v>1265252.91</v>
      </c>
    </row>
    <row r="207" spans="1:4" ht="21">
      <c r="A207" s="154" t="s">
        <v>598</v>
      </c>
      <c r="B207" s="157" t="s">
        <v>676</v>
      </c>
      <c r="C207" s="158">
        <v>905000</v>
      </c>
      <c r="D207" s="158">
        <v>905000</v>
      </c>
    </row>
    <row r="208" spans="1:4" ht="12.75">
      <c r="A208" s="154" t="s">
        <v>481</v>
      </c>
      <c r="B208" s="157" t="s">
        <v>513</v>
      </c>
      <c r="C208" s="158">
        <v>360252.91</v>
      </c>
      <c r="D208" s="158">
        <v>360252.91</v>
      </c>
    </row>
    <row r="209" spans="1:4" ht="12.75">
      <c r="A209" s="154" t="s">
        <v>313</v>
      </c>
      <c r="B209" s="157" t="s">
        <v>314</v>
      </c>
      <c r="C209" s="158">
        <v>45794873.489999995</v>
      </c>
      <c r="D209" s="158">
        <v>45611782.980000004</v>
      </c>
    </row>
    <row r="210" spans="1:4" ht="12.75">
      <c r="A210" s="154" t="s">
        <v>156</v>
      </c>
      <c r="B210" s="157" t="s">
        <v>315</v>
      </c>
      <c r="C210" s="158">
        <v>143954.43</v>
      </c>
      <c r="D210" s="158">
        <v>133086.02</v>
      </c>
    </row>
    <row r="211" spans="1:4" ht="21">
      <c r="A211" s="154" t="s">
        <v>584</v>
      </c>
      <c r="B211" s="157" t="s">
        <v>677</v>
      </c>
      <c r="C211" s="158">
        <v>143954.43</v>
      </c>
      <c r="D211" s="158">
        <v>133086.02</v>
      </c>
    </row>
    <row r="212" spans="1:4" ht="21">
      <c r="A212" s="154" t="s">
        <v>585</v>
      </c>
      <c r="B212" s="157" t="s">
        <v>678</v>
      </c>
      <c r="C212" s="158">
        <v>143954.43</v>
      </c>
      <c r="D212" s="158">
        <v>133086.02</v>
      </c>
    </row>
    <row r="213" spans="1:4" ht="12.75">
      <c r="A213" s="154" t="s">
        <v>765</v>
      </c>
      <c r="B213" s="157" t="s">
        <v>835</v>
      </c>
      <c r="C213" s="158">
        <v>143954.43</v>
      </c>
      <c r="D213" s="158">
        <v>133086.02</v>
      </c>
    </row>
    <row r="214" spans="1:4" ht="12.75">
      <c r="A214" s="154" t="s">
        <v>774</v>
      </c>
      <c r="B214" s="157" t="s">
        <v>836</v>
      </c>
      <c r="C214" s="158">
        <v>1023735.67</v>
      </c>
      <c r="D214" s="158">
        <v>1023735.67</v>
      </c>
    </row>
    <row r="215" spans="1:4" ht="21">
      <c r="A215" s="154" t="s">
        <v>584</v>
      </c>
      <c r="B215" s="157" t="s">
        <v>837</v>
      </c>
      <c r="C215" s="158">
        <v>1023735.67</v>
      </c>
      <c r="D215" s="158">
        <v>1023735.67</v>
      </c>
    </row>
    <row r="216" spans="1:4" ht="21">
      <c r="A216" s="154" t="s">
        <v>585</v>
      </c>
      <c r="B216" s="157" t="s">
        <v>838</v>
      </c>
      <c r="C216" s="158">
        <v>1023735.67</v>
      </c>
      <c r="D216" s="158">
        <v>1023735.67</v>
      </c>
    </row>
    <row r="217" spans="1:4" ht="12.75">
      <c r="A217" s="154" t="s">
        <v>481</v>
      </c>
      <c r="B217" s="157" t="s">
        <v>839</v>
      </c>
      <c r="C217" s="158">
        <v>1023735.67</v>
      </c>
      <c r="D217" s="158">
        <v>1023735.67</v>
      </c>
    </row>
    <row r="218" spans="1:4" ht="21">
      <c r="A218" s="154" t="s">
        <v>599</v>
      </c>
      <c r="B218" s="157" t="s">
        <v>679</v>
      </c>
      <c r="C218" s="158">
        <v>4004004</v>
      </c>
      <c r="D218" s="158">
        <v>4004004</v>
      </c>
    </row>
    <row r="219" spans="1:4" ht="12.75">
      <c r="A219" s="154" t="s">
        <v>586</v>
      </c>
      <c r="B219" s="157" t="s">
        <v>840</v>
      </c>
      <c r="C219" s="158">
        <v>4004004</v>
      </c>
      <c r="D219" s="158">
        <v>4004004</v>
      </c>
    </row>
    <row r="220" spans="1:4" ht="30.75">
      <c r="A220" s="154" t="s">
        <v>600</v>
      </c>
      <c r="B220" s="157" t="s">
        <v>841</v>
      </c>
      <c r="C220" s="158">
        <v>4004004</v>
      </c>
      <c r="D220" s="158">
        <v>4004004</v>
      </c>
    </row>
    <row r="221" spans="1:4" ht="41.25">
      <c r="A221" s="154" t="s">
        <v>515</v>
      </c>
      <c r="B221" s="157" t="s">
        <v>842</v>
      </c>
      <c r="C221" s="158">
        <v>4004004</v>
      </c>
      <c r="D221" s="158">
        <v>4004004</v>
      </c>
    </row>
    <row r="222" spans="1:4" ht="30.75">
      <c r="A222" s="154" t="s">
        <v>775</v>
      </c>
      <c r="B222" s="157" t="s">
        <v>843</v>
      </c>
      <c r="C222" s="158">
        <v>4705850.46</v>
      </c>
      <c r="D222" s="158">
        <v>4705850.46</v>
      </c>
    </row>
    <row r="223" spans="1:4" ht="21">
      <c r="A223" s="154" t="s">
        <v>584</v>
      </c>
      <c r="B223" s="157" t="s">
        <v>844</v>
      </c>
      <c r="C223" s="158">
        <v>4705850.46</v>
      </c>
      <c r="D223" s="158">
        <v>4705850.46</v>
      </c>
    </row>
    <row r="224" spans="1:4" ht="21">
      <c r="A224" s="154" t="s">
        <v>585</v>
      </c>
      <c r="B224" s="157" t="s">
        <v>845</v>
      </c>
      <c r="C224" s="158">
        <v>4705850.46</v>
      </c>
      <c r="D224" s="158">
        <v>4705850.46</v>
      </c>
    </row>
    <row r="225" spans="1:4" ht="12.75">
      <c r="A225" s="154" t="s">
        <v>481</v>
      </c>
      <c r="B225" s="157" t="s">
        <v>846</v>
      </c>
      <c r="C225" s="158">
        <v>4705850.46</v>
      </c>
      <c r="D225" s="158">
        <v>4705850.46</v>
      </c>
    </row>
    <row r="226" spans="1:4" ht="12.75">
      <c r="A226" s="154" t="s">
        <v>316</v>
      </c>
      <c r="B226" s="157" t="s">
        <v>317</v>
      </c>
      <c r="C226" s="158">
        <v>9600000</v>
      </c>
      <c r="D226" s="158">
        <v>9600000</v>
      </c>
    </row>
    <row r="227" spans="1:4" ht="12.75">
      <c r="A227" s="154" t="s">
        <v>586</v>
      </c>
      <c r="B227" s="157" t="s">
        <v>680</v>
      </c>
      <c r="C227" s="158">
        <v>9600000</v>
      </c>
      <c r="D227" s="158">
        <v>9600000</v>
      </c>
    </row>
    <row r="228" spans="1:4" ht="30.75">
      <c r="A228" s="154" t="s">
        <v>600</v>
      </c>
      <c r="B228" s="157" t="s">
        <v>681</v>
      </c>
      <c r="C228" s="158">
        <v>9600000</v>
      </c>
      <c r="D228" s="158">
        <v>9600000</v>
      </c>
    </row>
    <row r="229" spans="1:4" ht="41.25">
      <c r="A229" s="154" t="s">
        <v>515</v>
      </c>
      <c r="B229" s="157" t="s">
        <v>516</v>
      </c>
      <c r="C229" s="158">
        <v>9600000</v>
      </c>
      <c r="D229" s="158">
        <v>9600000</v>
      </c>
    </row>
    <row r="230" spans="1:4" ht="21">
      <c r="A230" s="154" t="s">
        <v>514</v>
      </c>
      <c r="B230" s="157" t="s">
        <v>847</v>
      </c>
      <c r="C230" s="158">
        <v>14306919.8</v>
      </c>
      <c r="D230" s="158">
        <v>14306919.8</v>
      </c>
    </row>
    <row r="231" spans="1:4" ht="12.75">
      <c r="A231" s="154" t="s">
        <v>586</v>
      </c>
      <c r="B231" s="157" t="s">
        <v>848</v>
      </c>
      <c r="C231" s="158">
        <v>14306919.8</v>
      </c>
      <c r="D231" s="158">
        <v>14306919.8</v>
      </c>
    </row>
    <row r="232" spans="1:4" ht="30.75">
      <c r="A232" s="154" t="s">
        <v>600</v>
      </c>
      <c r="B232" s="157" t="s">
        <v>849</v>
      </c>
      <c r="C232" s="158">
        <v>14306919.8</v>
      </c>
      <c r="D232" s="158">
        <v>14306919.8</v>
      </c>
    </row>
    <row r="233" spans="1:4" ht="41.25">
      <c r="A233" s="154" t="s">
        <v>515</v>
      </c>
      <c r="B233" s="157" t="s">
        <v>850</v>
      </c>
      <c r="C233" s="158">
        <v>14306919.8</v>
      </c>
      <c r="D233" s="158">
        <v>14306919.8</v>
      </c>
    </row>
    <row r="234" spans="1:4" ht="21">
      <c r="A234" s="154" t="s">
        <v>180</v>
      </c>
      <c r="B234" s="157" t="s">
        <v>318</v>
      </c>
      <c r="C234" s="158">
        <v>11235400.72</v>
      </c>
      <c r="D234" s="158">
        <v>11235400.72</v>
      </c>
    </row>
    <row r="235" spans="1:4" ht="21">
      <c r="A235" s="154" t="s">
        <v>584</v>
      </c>
      <c r="B235" s="157" t="s">
        <v>682</v>
      </c>
      <c r="C235" s="158">
        <v>239404.72</v>
      </c>
      <c r="D235" s="158">
        <v>239404.72</v>
      </c>
    </row>
    <row r="236" spans="1:4" ht="21">
      <c r="A236" s="154" t="s">
        <v>585</v>
      </c>
      <c r="B236" s="157" t="s">
        <v>683</v>
      </c>
      <c r="C236" s="158">
        <v>239404.72</v>
      </c>
      <c r="D236" s="158">
        <v>239404.72</v>
      </c>
    </row>
    <row r="237" spans="1:4" ht="12.75">
      <c r="A237" s="154" t="s">
        <v>481</v>
      </c>
      <c r="B237" s="157" t="s">
        <v>517</v>
      </c>
      <c r="C237" s="158">
        <v>28985.7</v>
      </c>
      <c r="D237" s="158">
        <v>28985.7</v>
      </c>
    </row>
    <row r="238" spans="1:4" ht="12.75">
      <c r="A238" s="154" t="s">
        <v>765</v>
      </c>
      <c r="B238" s="157" t="s">
        <v>851</v>
      </c>
      <c r="C238" s="158">
        <v>210419.02</v>
      </c>
      <c r="D238" s="158">
        <v>210419.02</v>
      </c>
    </row>
    <row r="239" spans="1:4" ht="12.75">
      <c r="A239" s="154" t="s">
        <v>586</v>
      </c>
      <c r="B239" s="157" t="s">
        <v>684</v>
      </c>
      <c r="C239" s="158">
        <v>10995996</v>
      </c>
      <c r="D239" s="158">
        <v>10995996</v>
      </c>
    </row>
    <row r="240" spans="1:4" ht="30.75">
      <c r="A240" s="154" t="s">
        <v>600</v>
      </c>
      <c r="B240" s="157" t="s">
        <v>685</v>
      </c>
      <c r="C240" s="158">
        <v>10995996</v>
      </c>
      <c r="D240" s="158">
        <v>10995996</v>
      </c>
    </row>
    <row r="241" spans="1:4" ht="41.25">
      <c r="A241" s="154" t="s">
        <v>515</v>
      </c>
      <c r="B241" s="157" t="s">
        <v>518</v>
      </c>
      <c r="C241" s="158">
        <v>10995996</v>
      </c>
      <c r="D241" s="158">
        <v>10995996</v>
      </c>
    </row>
    <row r="242" spans="1:4" ht="12.75">
      <c r="A242" s="154" t="s">
        <v>511</v>
      </c>
      <c r="B242" s="157" t="s">
        <v>852</v>
      </c>
      <c r="C242" s="158">
        <v>775008.41</v>
      </c>
      <c r="D242" s="158">
        <v>602786.31</v>
      </c>
    </row>
    <row r="243" spans="1:4" ht="21">
      <c r="A243" s="154" t="s">
        <v>584</v>
      </c>
      <c r="B243" s="157" t="s">
        <v>853</v>
      </c>
      <c r="C243" s="158">
        <v>775008.41</v>
      </c>
      <c r="D243" s="158">
        <v>602786.31</v>
      </c>
    </row>
    <row r="244" spans="1:4" ht="21">
      <c r="A244" s="154" t="s">
        <v>585</v>
      </c>
      <c r="B244" s="157" t="s">
        <v>854</v>
      </c>
      <c r="C244" s="158">
        <v>775008.41</v>
      </c>
      <c r="D244" s="158">
        <v>602786.31</v>
      </c>
    </row>
    <row r="245" spans="1:4" ht="12.75">
      <c r="A245" s="154" t="s">
        <v>481</v>
      </c>
      <c r="B245" s="157" t="s">
        <v>855</v>
      </c>
      <c r="C245" s="158">
        <v>775008.41</v>
      </c>
      <c r="D245" s="158">
        <v>602786.31</v>
      </c>
    </row>
    <row r="246" spans="1:4" ht="12.75">
      <c r="A246" s="154" t="s">
        <v>319</v>
      </c>
      <c r="B246" s="157" t="s">
        <v>320</v>
      </c>
      <c r="C246" s="158">
        <v>30100471.03</v>
      </c>
      <c r="D246" s="158">
        <v>28412948.18</v>
      </c>
    </row>
    <row r="247" spans="1:4" ht="12.75">
      <c r="A247" s="154" t="s">
        <v>321</v>
      </c>
      <c r="B247" s="157" t="s">
        <v>322</v>
      </c>
      <c r="C247" s="158">
        <v>6625341.42</v>
      </c>
      <c r="D247" s="158">
        <v>4958218.57</v>
      </c>
    </row>
    <row r="248" spans="1:4" ht="21">
      <c r="A248" s="154" t="s">
        <v>584</v>
      </c>
      <c r="B248" s="157" t="s">
        <v>686</v>
      </c>
      <c r="C248" s="158">
        <v>6623867.24</v>
      </c>
      <c r="D248" s="158">
        <v>4956744.39</v>
      </c>
    </row>
    <row r="249" spans="1:4" ht="21">
      <c r="A249" s="154" t="s">
        <v>585</v>
      </c>
      <c r="B249" s="157" t="s">
        <v>687</v>
      </c>
      <c r="C249" s="158">
        <v>6623867.24</v>
      </c>
      <c r="D249" s="158">
        <v>4956744.39</v>
      </c>
    </row>
    <row r="250" spans="1:4" ht="12.75">
      <c r="A250" s="154" t="s">
        <v>481</v>
      </c>
      <c r="B250" s="157" t="s">
        <v>519</v>
      </c>
      <c r="C250" s="158">
        <v>1931324.05</v>
      </c>
      <c r="D250" s="158">
        <v>1031449.93</v>
      </c>
    </row>
    <row r="251" spans="1:4" ht="12.75">
      <c r="A251" s="154" t="s">
        <v>765</v>
      </c>
      <c r="B251" s="157" t="s">
        <v>856</v>
      </c>
      <c r="C251" s="158">
        <v>4692543.19</v>
      </c>
      <c r="D251" s="158">
        <v>3925294.46</v>
      </c>
    </row>
    <row r="252" spans="1:4" ht="12.75">
      <c r="A252" s="154" t="s">
        <v>586</v>
      </c>
      <c r="B252" s="157" t="s">
        <v>857</v>
      </c>
      <c r="C252" s="158">
        <v>1474.18</v>
      </c>
      <c r="D252" s="158">
        <v>1474.18</v>
      </c>
    </row>
    <row r="253" spans="1:4" ht="12.75">
      <c r="A253" s="154" t="s">
        <v>587</v>
      </c>
      <c r="B253" s="157" t="s">
        <v>858</v>
      </c>
      <c r="C253" s="158">
        <v>1474.18</v>
      </c>
      <c r="D253" s="158">
        <v>1474.18</v>
      </c>
    </row>
    <row r="254" spans="1:4" ht="12.75">
      <c r="A254" s="154" t="s">
        <v>483</v>
      </c>
      <c r="B254" s="157" t="s">
        <v>859</v>
      </c>
      <c r="C254" s="158">
        <v>1474.18</v>
      </c>
      <c r="D254" s="158">
        <v>1474.18</v>
      </c>
    </row>
    <row r="255" spans="1:4" ht="12.75">
      <c r="A255" s="154" t="s">
        <v>185</v>
      </c>
      <c r="B255" s="157" t="s">
        <v>323</v>
      </c>
      <c r="C255" s="158">
        <v>6210833.75</v>
      </c>
      <c r="D255" s="158">
        <v>6210833.75</v>
      </c>
    </row>
    <row r="256" spans="1:4" ht="21">
      <c r="A256" s="154" t="s">
        <v>584</v>
      </c>
      <c r="B256" s="157" t="s">
        <v>688</v>
      </c>
      <c r="C256" s="158">
        <v>6210833.75</v>
      </c>
      <c r="D256" s="158">
        <v>6210833.75</v>
      </c>
    </row>
    <row r="257" spans="1:4" ht="21">
      <c r="A257" s="154" t="s">
        <v>585</v>
      </c>
      <c r="B257" s="157" t="s">
        <v>689</v>
      </c>
      <c r="C257" s="158">
        <v>6210833.75</v>
      </c>
      <c r="D257" s="158">
        <v>6210833.75</v>
      </c>
    </row>
    <row r="258" spans="1:4" ht="12.75">
      <c r="A258" s="154" t="s">
        <v>481</v>
      </c>
      <c r="B258" s="157" t="s">
        <v>520</v>
      </c>
      <c r="C258" s="158">
        <v>6210833.75</v>
      </c>
      <c r="D258" s="158">
        <v>6210833.75</v>
      </c>
    </row>
    <row r="259" spans="1:4" ht="21">
      <c r="A259" s="154" t="s">
        <v>187</v>
      </c>
      <c r="B259" s="157" t="s">
        <v>324</v>
      </c>
      <c r="C259" s="158">
        <v>1040919.45</v>
      </c>
      <c r="D259" s="158">
        <v>1040919.45</v>
      </c>
    </row>
    <row r="260" spans="1:4" ht="21">
      <c r="A260" s="154" t="s">
        <v>584</v>
      </c>
      <c r="B260" s="157" t="s">
        <v>690</v>
      </c>
      <c r="C260" s="158">
        <v>1040919.45</v>
      </c>
      <c r="D260" s="158">
        <v>1040919.45</v>
      </c>
    </row>
    <row r="261" spans="1:4" ht="21">
      <c r="A261" s="154" t="s">
        <v>585</v>
      </c>
      <c r="B261" s="157" t="s">
        <v>691</v>
      </c>
      <c r="C261" s="158">
        <v>1040919.45</v>
      </c>
      <c r="D261" s="158">
        <v>1040919.45</v>
      </c>
    </row>
    <row r="262" spans="1:4" ht="12.75">
      <c r="A262" s="154" t="s">
        <v>481</v>
      </c>
      <c r="B262" s="157" t="s">
        <v>521</v>
      </c>
      <c r="C262" s="158">
        <v>1040919.45</v>
      </c>
      <c r="D262" s="158">
        <v>1040919.45</v>
      </c>
    </row>
    <row r="263" spans="1:4" ht="12.75">
      <c r="A263" s="154" t="s">
        <v>189</v>
      </c>
      <c r="B263" s="157" t="s">
        <v>325</v>
      </c>
      <c r="C263" s="158">
        <v>2051987.46</v>
      </c>
      <c r="D263" s="158">
        <v>2051987.46</v>
      </c>
    </row>
    <row r="264" spans="1:4" ht="21">
      <c r="A264" s="154" t="s">
        <v>584</v>
      </c>
      <c r="B264" s="157" t="s">
        <v>692</v>
      </c>
      <c r="C264" s="158">
        <v>2051987.46</v>
      </c>
      <c r="D264" s="158">
        <v>2051987.46</v>
      </c>
    </row>
    <row r="265" spans="1:4" ht="21">
      <c r="A265" s="154" t="s">
        <v>585</v>
      </c>
      <c r="B265" s="157" t="s">
        <v>693</v>
      </c>
      <c r="C265" s="158">
        <v>2051987.46</v>
      </c>
      <c r="D265" s="158">
        <v>2051987.46</v>
      </c>
    </row>
    <row r="266" spans="1:4" ht="12.75">
      <c r="A266" s="154" t="s">
        <v>481</v>
      </c>
      <c r="B266" s="157" t="s">
        <v>522</v>
      </c>
      <c r="C266" s="158">
        <v>2051987.46</v>
      </c>
      <c r="D266" s="158">
        <v>2051987.46</v>
      </c>
    </row>
    <row r="267" spans="1:4" ht="12.75">
      <c r="A267" s="154" t="s">
        <v>191</v>
      </c>
      <c r="B267" s="157" t="s">
        <v>326</v>
      </c>
      <c r="C267" s="158">
        <v>1881446.96</v>
      </c>
      <c r="D267" s="158">
        <v>1861046.96</v>
      </c>
    </row>
    <row r="268" spans="1:4" ht="21">
      <c r="A268" s="154" t="s">
        <v>584</v>
      </c>
      <c r="B268" s="157" t="s">
        <v>694</v>
      </c>
      <c r="C268" s="158">
        <v>1881446.96</v>
      </c>
      <c r="D268" s="158">
        <v>1861046.96</v>
      </c>
    </row>
    <row r="269" spans="1:4" ht="21">
      <c r="A269" s="154" t="s">
        <v>585</v>
      </c>
      <c r="B269" s="157" t="s">
        <v>695</v>
      </c>
      <c r="C269" s="158">
        <v>1881446.96</v>
      </c>
      <c r="D269" s="158">
        <v>1861046.96</v>
      </c>
    </row>
    <row r="270" spans="1:4" ht="12.75">
      <c r="A270" s="154" t="s">
        <v>481</v>
      </c>
      <c r="B270" s="157" t="s">
        <v>523</v>
      </c>
      <c r="C270" s="158">
        <v>1881446.96</v>
      </c>
      <c r="D270" s="158">
        <v>1861046.96</v>
      </c>
    </row>
    <row r="271" spans="1:4" ht="12.75">
      <c r="A271" s="154" t="s">
        <v>327</v>
      </c>
      <c r="B271" s="157" t="s">
        <v>328</v>
      </c>
      <c r="C271" s="158">
        <v>2387119.84</v>
      </c>
      <c r="D271" s="158">
        <v>2387119.84</v>
      </c>
    </row>
    <row r="272" spans="1:4" ht="21">
      <c r="A272" s="154" t="s">
        <v>584</v>
      </c>
      <c r="B272" s="157" t="s">
        <v>696</v>
      </c>
      <c r="C272" s="158">
        <v>2387119.84</v>
      </c>
      <c r="D272" s="158">
        <v>2387119.84</v>
      </c>
    </row>
    <row r="273" spans="1:4" ht="21">
      <c r="A273" s="154" t="s">
        <v>585</v>
      </c>
      <c r="B273" s="157" t="s">
        <v>697</v>
      </c>
      <c r="C273" s="158">
        <v>2387119.84</v>
      </c>
      <c r="D273" s="158">
        <v>2387119.84</v>
      </c>
    </row>
    <row r="274" spans="1:4" ht="12.75">
      <c r="A274" s="154" t="s">
        <v>481</v>
      </c>
      <c r="B274" s="157" t="s">
        <v>524</v>
      </c>
      <c r="C274" s="158">
        <v>2387119.84</v>
      </c>
      <c r="D274" s="158">
        <v>2387119.84</v>
      </c>
    </row>
    <row r="275" spans="1:4" ht="21">
      <c r="A275" s="154" t="s">
        <v>601</v>
      </c>
      <c r="B275" s="157" t="s">
        <v>860</v>
      </c>
      <c r="C275" s="158">
        <v>901283.25</v>
      </c>
      <c r="D275" s="158">
        <v>901283.25</v>
      </c>
    </row>
    <row r="276" spans="1:4" ht="21">
      <c r="A276" s="154" t="s">
        <v>584</v>
      </c>
      <c r="B276" s="157" t="s">
        <v>861</v>
      </c>
      <c r="C276" s="158">
        <v>901283.25</v>
      </c>
      <c r="D276" s="158">
        <v>901283.25</v>
      </c>
    </row>
    <row r="277" spans="1:4" ht="21">
      <c r="A277" s="154" t="s">
        <v>585</v>
      </c>
      <c r="B277" s="157" t="s">
        <v>862</v>
      </c>
      <c r="C277" s="158">
        <v>901283.25</v>
      </c>
      <c r="D277" s="158">
        <v>901283.25</v>
      </c>
    </row>
    <row r="278" spans="1:4" ht="12.75">
      <c r="A278" s="154" t="s">
        <v>481</v>
      </c>
      <c r="B278" s="157" t="s">
        <v>863</v>
      </c>
      <c r="C278" s="158">
        <v>901283.25</v>
      </c>
      <c r="D278" s="158">
        <v>901283.25</v>
      </c>
    </row>
    <row r="279" spans="1:4" ht="12.75">
      <c r="A279" s="154" t="s">
        <v>602</v>
      </c>
      <c r="B279" s="157" t="s">
        <v>698</v>
      </c>
      <c r="C279" s="158">
        <v>8392065.83</v>
      </c>
      <c r="D279" s="158">
        <v>8392065.83</v>
      </c>
    </row>
    <row r="280" spans="1:4" ht="21">
      <c r="A280" s="154" t="s">
        <v>584</v>
      </c>
      <c r="B280" s="157" t="s">
        <v>699</v>
      </c>
      <c r="C280" s="158">
        <v>8392065.83</v>
      </c>
      <c r="D280" s="158">
        <v>8392065.83</v>
      </c>
    </row>
    <row r="281" spans="1:4" ht="21">
      <c r="A281" s="154" t="s">
        <v>585</v>
      </c>
      <c r="B281" s="157" t="s">
        <v>700</v>
      </c>
      <c r="C281" s="158">
        <v>8392065.83</v>
      </c>
      <c r="D281" s="158">
        <v>8392065.83</v>
      </c>
    </row>
    <row r="282" spans="1:4" ht="12.75">
      <c r="A282" s="154" t="s">
        <v>481</v>
      </c>
      <c r="B282" s="157" t="s">
        <v>701</v>
      </c>
      <c r="C282" s="158">
        <v>8392065.83</v>
      </c>
      <c r="D282" s="158">
        <v>8392065.83</v>
      </c>
    </row>
    <row r="283" spans="1:4" ht="12.75">
      <c r="A283" s="154" t="s">
        <v>156</v>
      </c>
      <c r="B283" s="157" t="s">
        <v>329</v>
      </c>
      <c r="C283" s="158">
        <v>609473.07</v>
      </c>
      <c r="D283" s="158">
        <v>609473.07</v>
      </c>
    </row>
    <row r="284" spans="1:4" ht="21">
      <c r="A284" s="154" t="s">
        <v>584</v>
      </c>
      <c r="B284" s="157" t="s">
        <v>702</v>
      </c>
      <c r="C284" s="158">
        <v>609473.07</v>
      </c>
      <c r="D284" s="158">
        <v>609473.07</v>
      </c>
    </row>
    <row r="285" spans="1:4" ht="21">
      <c r="A285" s="154" t="s">
        <v>585</v>
      </c>
      <c r="B285" s="157" t="s">
        <v>703</v>
      </c>
      <c r="C285" s="158">
        <v>609473.07</v>
      </c>
      <c r="D285" s="158">
        <v>609473.07</v>
      </c>
    </row>
    <row r="286" spans="1:4" ht="12.75">
      <c r="A286" s="154" t="s">
        <v>481</v>
      </c>
      <c r="B286" s="157" t="s">
        <v>525</v>
      </c>
      <c r="C286" s="158">
        <v>609473.07</v>
      </c>
      <c r="D286" s="158">
        <v>609473.07</v>
      </c>
    </row>
    <row r="287" spans="1:4" ht="12.75">
      <c r="A287" s="154" t="s">
        <v>330</v>
      </c>
      <c r="B287" s="157" t="s">
        <v>331</v>
      </c>
      <c r="C287" s="158">
        <v>2212296.77</v>
      </c>
      <c r="D287" s="158">
        <v>2212296.77</v>
      </c>
    </row>
    <row r="288" spans="1:4" ht="12.75">
      <c r="A288" s="154" t="s">
        <v>332</v>
      </c>
      <c r="B288" s="157" t="s">
        <v>333</v>
      </c>
      <c r="C288" s="158">
        <v>763453.49</v>
      </c>
      <c r="D288" s="158">
        <v>763453.49</v>
      </c>
    </row>
    <row r="289" spans="1:4" ht="12.75">
      <c r="A289" s="154" t="s">
        <v>334</v>
      </c>
      <c r="B289" s="157" t="s">
        <v>335</v>
      </c>
      <c r="C289" s="158">
        <v>763453.49</v>
      </c>
      <c r="D289" s="158">
        <v>763453.49</v>
      </c>
    </row>
    <row r="290" spans="1:4" ht="12.75">
      <c r="A290" s="154" t="s">
        <v>603</v>
      </c>
      <c r="B290" s="157" t="s">
        <v>704</v>
      </c>
      <c r="C290" s="158">
        <v>763453.49</v>
      </c>
      <c r="D290" s="158">
        <v>763453.49</v>
      </c>
    </row>
    <row r="291" spans="1:4" ht="12.75">
      <c r="A291" s="154" t="s">
        <v>161</v>
      </c>
      <c r="B291" s="157" t="s">
        <v>336</v>
      </c>
      <c r="C291" s="158">
        <v>763453.49</v>
      </c>
      <c r="D291" s="158">
        <v>763453.49</v>
      </c>
    </row>
    <row r="292" spans="1:4" ht="12.75">
      <c r="A292" s="154" t="s">
        <v>337</v>
      </c>
      <c r="B292" s="157" t="s">
        <v>338</v>
      </c>
      <c r="C292" s="158">
        <v>1197441.73</v>
      </c>
      <c r="D292" s="158">
        <v>1197441.73</v>
      </c>
    </row>
    <row r="293" spans="1:4" ht="12.75">
      <c r="A293" s="154" t="s">
        <v>334</v>
      </c>
      <c r="B293" s="157" t="s">
        <v>339</v>
      </c>
      <c r="C293" s="158">
        <v>1197441.73</v>
      </c>
      <c r="D293" s="158">
        <v>1197441.73</v>
      </c>
    </row>
    <row r="294" spans="1:4" ht="12.75">
      <c r="A294" s="154" t="s">
        <v>603</v>
      </c>
      <c r="B294" s="157" t="s">
        <v>705</v>
      </c>
      <c r="C294" s="158">
        <v>1197441.73</v>
      </c>
      <c r="D294" s="158">
        <v>1197441.73</v>
      </c>
    </row>
    <row r="295" spans="1:4" ht="12.75">
      <c r="A295" s="154" t="s">
        <v>161</v>
      </c>
      <c r="B295" s="157" t="s">
        <v>340</v>
      </c>
      <c r="C295" s="158">
        <v>1197441.73</v>
      </c>
      <c r="D295" s="158">
        <v>1197441.73</v>
      </c>
    </row>
    <row r="296" spans="1:4" ht="12.75">
      <c r="A296" s="154" t="s">
        <v>341</v>
      </c>
      <c r="B296" s="157" t="s">
        <v>342</v>
      </c>
      <c r="C296" s="158">
        <v>251401.55</v>
      </c>
      <c r="D296" s="158">
        <v>251401.55</v>
      </c>
    </row>
    <row r="297" spans="1:4" ht="12.75">
      <c r="A297" s="154" t="s">
        <v>343</v>
      </c>
      <c r="B297" s="157" t="s">
        <v>344</v>
      </c>
      <c r="C297" s="158">
        <v>100000</v>
      </c>
      <c r="D297" s="158">
        <v>100000</v>
      </c>
    </row>
    <row r="298" spans="1:4" ht="12.75">
      <c r="A298" s="154" t="s">
        <v>603</v>
      </c>
      <c r="B298" s="157" t="s">
        <v>706</v>
      </c>
      <c r="C298" s="158">
        <v>100000</v>
      </c>
      <c r="D298" s="158">
        <v>100000</v>
      </c>
    </row>
    <row r="299" spans="1:4" ht="12.75">
      <c r="A299" s="154" t="s">
        <v>161</v>
      </c>
      <c r="B299" s="157" t="s">
        <v>345</v>
      </c>
      <c r="C299" s="158">
        <v>100000</v>
      </c>
      <c r="D299" s="158">
        <v>100000</v>
      </c>
    </row>
    <row r="300" spans="1:4" ht="12.75">
      <c r="A300" s="154" t="s">
        <v>346</v>
      </c>
      <c r="B300" s="157" t="s">
        <v>347</v>
      </c>
      <c r="C300" s="158">
        <v>77859</v>
      </c>
      <c r="D300" s="158">
        <v>77859</v>
      </c>
    </row>
    <row r="301" spans="1:4" ht="21">
      <c r="A301" s="154" t="s">
        <v>584</v>
      </c>
      <c r="B301" s="157" t="s">
        <v>707</v>
      </c>
      <c r="C301" s="158">
        <v>77859</v>
      </c>
      <c r="D301" s="158">
        <v>77859</v>
      </c>
    </row>
    <row r="302" spans="1:4" ht="21">
      <c r="A302" s="154" t="s">
        <v>585</v>
      </c>
      <c r="B302" s="157" t="s">
        <v>708</v>
      </c>
      <c r="C302" s="158">
        <v>77859</v>
      </c>
      <c r="D302" s="158">
        <v>77859</v>
      </c>
    </row>
    <row r="303" spans="1:4" ht="12.75">
      <c r="A303" s="154" t="s">
        <v>481</v>
      </c>
      <c r="B303" s="157" t="s">
        <v>526</v>
      </c>
      <c r="C303" s="158">
        <v>77859</v>
      </c>
      <c r="D303" s="158">
        <v>77859</v>
      </c>
    </row>
    <row r="304" spans="1:4" ht="12.75">
      <c r="A304" s="154" t="s">
        <v>197</v>
      </c>
      <c r="B304" s="157" t="s">
        <v>348</v>
      </c>
      <c r="C304" s="158">
        <v>73542.55</v>
      </c>
      <c r="D304" s="158">
        <v>73542.55</v>
      </c>
    </row>
    <row r="305" spans="1:4" ht="12.75">
      <c r="A305" s="154" t="s">
        <v>603</v>
      </c>
      <c r="B305" s="157" t="s">
        <v>709</v>
      </c>
      <c r="C305" s="158">
        <v>37852.7</v>
      </c>
      <c r="D305" s="158">
        <v>37852.7</v>
      </c>
    </row>
    <row r="306" spans="1:4" ht="12.75">
      <c r="A306" s="154" t="s">
        <v>161</v>
      </c>
      <c r="B306" s="157" t="s">
        <v>349</v>
      </c>
      <c r="C306" s="158">
        <v>37852.7</v>
      </c>
      <c r="D306" s="158">
        <v>37852.7</v>
      </c>
    </row>
    <row r="307" spans="1:4" ht="12.75">
      <c r="A307" s="154" t="s">
        <v>586</v>
      </c>
      <c r="B307" s="157" t="s">
        <v>864</v>
      </c>
      <c r="C307" s="158">
        <v>35689.85</v>
      </c>
      <c r="D307" s="158">
        <v>35689.85</v>
      </c>
    </row>
    <row r="308" spans="1:4" ht="30.75">
      <c r="A308" s="154" t="s">
        <v>600</v>
      </c>
      <c r="B308" s="157" t="s">
        <v>865</v>
      </c>
      <c r="C308" s="158">
        <v>35689.85</v>
      </c>
      <c r="D308" s="158">
        <v>35689.85</v>
      </c>
    </row>
    <row r="309" spans="1:4" ht="41.25">
      <c r="A309" s="154" t="s">
        <v>515</v>
      </c>
      <c r="B309" s="157" t="s">
        <v>866</v>
      </c>
      <c r="C309" s="158">
        <v>35689.85</v>
      </c>
      <c r="D309" s="158">
        <v>35689.85</v>
      </c>
    </row>
    <row r="310" spans="1:4" ht="12.75">
      <c r="A310" s="154" t="s">
        <v>350</v>
      </c>
      <c r="B310" s="157" t="s">
        <v>351</v>
      </c>
      <c r="C310" s="158">
        <v>24452076.13</v>
      </c>
      <c r="D310" s="158">
        <v>24430105.96</v>
      </c>
    </row>
    <row r="311" spans="1:4" ht="12.75">
      <c r="A311" s="154" t="s">
        <v>352</v>
      </c>
      <c r="B311" s="157" t="s">
        <v>353</v>
      </c>
      <c r="C311" s="158">
        <v>24452076.13</v>
      </c>
      <c r="D311" s="158">
        <v>24430105.96</v>
      </c>
    </row>
    <row r="312" spans="1:4" ht="21">
      <c r="A312" s="154" t="s">
        <v>354</v>
      </c>
      <c r="B312" s="157" t="s">
        <v>355</v>
      </c>
      <c r="C312" s="158">
        <v>17714452.11</v>
      </c>
      <c r="D312" s="158">
        <v>17692481.94</v>
      </c>
    </row>
    <row r="313" spans="1:4" ht="41.25">
      <c r="A313" s="154" t="s">
        <v>582</v>
      </c>
      <c r="B313" s="157" t="s">
        <v>710</v>
      </c>
      <c r="C313" s="158">
        <v>14543383.34</v>
      </c>
      <c r="D313" s="158">
        <v>14543383.34</v>
      </c>
    </row>
    <row r="314" spans="1:4" ht="12.75">
      <c r="A314" s="154" t="s">
        <v>604</v>
      </c>
      <c r="B314" s="157" t="s">
        <v>711</v>
      </c>
      <c r="C314" s="158">
        <v>14543383.34</v>
      </c>
      <c r="D314" s="158">
        <v>14543383.34</v>
      </c>
    </row>
    <row r="315" spans="1:4" ht="12.75">
      <c r="A315" s="154" t="s">
        <v>527</v>
      </c>
      <c r="B315" s="157" t="s">
        <v>529</v>
      </c>
      <c r="C315" s="158">
        <v>11191104.19</v>
      </c>
      <c r="D315" s="158">
        <v>11191104.19</v>
      </c>
    </row>
    <row r="316" spans="1:4" ht="30.75">
      <c r="A316" s="154" t="s">
        <v>528</v>
      </c>
      <c r="B316" s="157" t="s">
        <v>530</v>
      </c>
      <c r="C316" s="158">
        <v>3352279.15</v>
      </c>
      <c r="D316" s="158">
        <v>3352279.15</v>
      </c>
    </row>
    <row r="317" spans="1:4" ht="21">
      <c r="A317" s="154" t="s">
        <v>584</v>
      </c>
      <c r="B317" s="157" t="s">
        <v>712</v>
      </c>
      <c r="C317" s="158">
        <v>3156551.36</v>
      </c>
      <c r="D317" s="158">
        <v>3134581.19</v>
      </c>
    </row>
    <row r="318" spans="1:4" ht="21">
      <c r="A318" s="154" t="s">
        <v>585</v>
      </c>
      <c r="B318" s="157" t="s">
        <v>713</v>
      </c>
      <c r="C318" s="158">
        <v>3156551.36</v>
      </c>
      <c r="D318" s="158">
        <v>3134581.19</v>
      </c>
    </row>
    <row r="319" spans="1:4" ht="12.75">
      <c r="A319" s="154" t="s">
        <v>481</v>
      </c>
      <c r="B319" s="157" t="s">
        <v>531</v>
      </c>
      <c r="C319" s="158">
        <v>2613676.1</v>
      </c>
      <c r="D319" s="158">
        <v>2605357.95</v>
      </c>
    </row>
    <row r="320" spans="1:4" ht="12.75">
      <c r="A320" s="154" t="s">
        <v>765</v>
      </c>
      <c r="B320" s="157" t="s">
        <v>867</v>
      </c>
      <c r="C320" s="158">
        <v>542875.26</v>
      </c>
      <c r="D320" s="158">
        <v>529223.24</v>
      </c>
    </row>
    <row r="321" spans="1:4" ht="12.75">
      <c r="A321" s="154" t="s">
        <v>586</v>
      </c>
      <c r="B321" s="157" t="s">
        <v>714</v>
      </c>
      <c r="C321" s="158">
        <v>14517.41</v>
      </c>
      <c r="D321" s="158">
        <v>14517.41</v>
      </c>
    </row>
    <row r="322" spans="1:4" ht="12.75">
      <c r="A322" s="154" t="s">
        <v>587</v>
      </c>
      <c r="B322" s="157" t="s">
        <v>715</v>
      </c>
      <c r="C322" s="158">
        <v>14517.41</v>
      </c>
      <c r="D322" s="158">
        <v>14517.41</v>
      </c>
    </row>
    <row r="323" spans="1:4" ht="12.75">
      <c r="A323" s="154" t="s">
        <v>483</v>
      </c>
      <c r="B323" s="157" t="s">
        <v>532</v>
      </c>
      <c r="C323" s="158">
        <v>14517.41</v>
      </c>
      <c r="D323" s="158">
        <v>14517.41</v>
      </c>
    </row>
    <row r="324" spans="1:4" ht="12.75">
      <c r="A324" s="154" t="s">
        <v>356</v>
      </c>
      <c r="B324" s="157" t="s">
        <v>357</v>
      </c>
      <c r="C324" s="158">
        <v>3269235.02</v>
      </c>
      <c r="D324" s="158">
        <v>3269235.02</v>
      </c>
    </row>
    <row r="325" spans="1:4" ht="21">
      <c r="A325" s="154" t="s">
        <v>584</v>
      </c>
      <c r="B325" s="157" t="s">
        <v>716</v>
      </c>
      <c r="C325" s="158">
        <v>3269235.02</v>
      </c>
      <c r="D325" s="158">
        <v>3269235.02</v>
      </c>
    </row>
    <row r="326" spans="1:4" ht="21">
      <c r="A326" s="154" t="s">
        <v>585</v>
      </c>
      <c r="B326" s="157" t="s">
        <v>717</v>
      </c>
      <c r="C326" s="158">
        <v>3269235.02</v>
      </c>
      <c r="D326" s="158">
        <v>3269235.02</v>
      </c>
    </row>
    <row r="327" spans="1:4" ht="12.75">
      <c r="A327" s="154" t="s">
        <v>481</v>
      </c>
      <c r="B327" s="157" t="s">
        <v>533</v>
      </c>
      <c r="C327" s="158">
        <v>3269235.02</v>
      </c>
      <c r="D327" s="158">
        <v>3269235.02</v>
      </c>
    </row>
    <row r="328" spans="1:4" ht="12.75">
      <c r="A328" s="154" t="s">
        <v>358</v>
      </c>
      <c r="B328" s="157" t="s">
        <v>359</v>
      </c>
      <c r="C328" s="158">
        <v>3468389</v>
      </c>
      <c r="D328" s="158">
        <v>3468389</v>
      </c>
    </row>
    <row r="329" spans="1:4" ht="21">
      <c r="A329" s="154" t="s">
        <v>584</v>
      </c>
      <c r="B329" s="157" t="s">
        <v>718</v>
      </c>
      <c r="C329" s="158">
        <v>3468389</v>
      </c>
      <c r="D329" s="158">
        <v>3468389</v>
      </c>
    </row>
    <row r="330" spans="1:4" ht="21">
      <c r="A330" s="154" t="s">
        <v>585</v>
      </c>
      <c r="B330" s="157" t="s">
        <v>719</v>
      </c>
      <c r="C330" s="158">
        <v>3468389</v>
      </c>
      <c r="D330" s="158">
        <v>3468389</v>
      </c>
    </row>
    <row r="331" spans="1:4" ht="12.75">
      <c r="A331" s="154" t="s">
        <v>481</v>
      </c>
      <c r="B331" s="157" t="s">
        <v>534</v>
      </c>
      <c r="C331" s="158">
        <v>3468389</v>
      </c>
      <c r="D331" s="158">
        <v>3468389</v>
      </c>
    </row>
    <row r="332" spans="1:4" ht="12.75">
      <c r="A332" s="154" t="s">
        <v>360</v>
      </c>
      <c r="B332" s="157" t="s">
        <v>361</v>
      </c>
      <c r="C332" s="158">
        <v>1192141.2000000002</v>
      </c>
      <c r="D332" s="158">
        <v>1192141.2000000002</v>
      </c>
    </row>
    <row r="333" spans="1:4" ht="12.75">
      <c r="A333" s="154" t="s">
        <v>362</v>
      </c>
      <c r="B333" s="157" t="s">
        <v>363</v>
      </c>
      <c r="C333" s="158">
        <v>12630.37</v>
      </c>
      <c r="D333" s="158">
        <v>12630.37</v>
      </c>
    </row>
    <row r="334" spans="1:4" ht="81.75">
      <c r="A334" s="154" t="s">
        <v>364</v>
      </c>
      <c r="B334" s="157" t="s">
        <v>365</v>
      </c>
      <c r="C334" s="158">
        <v>12630.37</v>
      </c>
      <c r="D334" s="158">
        <v>12630.37</v>
      </c>
    </row>
    <row r="335" spans="1:4" ht="12.75">
      <c r="A335" s="154" t="s">
        <v>603</v>
      </c>
      <c r="B335" s="157" t="s">
        <v>720</v>
      </c>
      <c r="C335" s="158">
        <v>12630.37</v>
      </c>
      <c r="D335" s="158">
        <v>12630.37</v>
      </c>
    </row>
    <row r="336" spans="1:4" ht="12.75">
      <c r="A336" s="154" t="s">
        <v>161</v>
      </c>
      <c r="B336" s="157" t="s">
        <v>366</v>
      </c>
      <c r="C336" s="158">
        <v>12630.37</v>
      </c>
      <c r="D336" s="158">
        <v>12630.37</v>
      </c>
    </row>
    <row r="337" spans="1:4" ht="12.75">
      <c r="A337" s="154" t="s">
        <v>367</v>
      </c>
      <c r="B337" s="157" t="s">
        <v>368</v>
      </c>
      <c r="C337" s="158">
        <v>1179510.83</v>
      </c>
      <c r="D337" s="158">
        <v>1179510.83</v>
      </c>
    </row>
    <row r="338" spans="1:4" ht="30.75">
      <c r="A338" s="154" t="s">
        <v>369</v>
      </c>
      <c r="B338" s="157" t="s">
        <v>370</v>
      </c>
      <c r="C338" s="158">
        <v>54800</v>
      </c>
      <c r="D338" s="158">
        <v>54800</v>
      </c>
    </row>
    <row r="339" spans="1:4" ht="21">
      <c r="A339" s="154" t="s">
        <v>584</v>
      </c>
      <c r="B339" s="157" t="s">
        <v>721</v>
      </c>
      <c r="C339" s="158">
        <v>44800</v>
      </c>
      <c r="D339" s="158">
        <v>44800</v>
      </c>
    </row>
    <row r="340" spans="1:4" ht="21">
      <c r="A340" s="154" t="s">
        <v>585</v>
      </c>
      <c r="B340" s="157" t="s">
        <v>722</v>
      </c>
      <c r="C340" s="158">
        <v>44800</v>
      </c>
      <c r="D340" s="158">
        <v>44800</v>
      </c>
    </row>
    <row r="341" spans="1:4" ht="12.75">
      <c r="A341" s="154" t="s">
        <v>481</v>
      </c>
      <c r="B341" s="157" t="s">
        <v>535</v>
      </c>
      <c r="C341" s="158">
        <v>44800</v>
      </c>
      <c r="D341" s="158">
        <v>44800</v>
      </c>
    </row>
    <row r="342" spans="1:4" ht="12.75">
      <c r="A342" s="154" t="s">
        <v>590</v>
      </c>
      <c r="B342" s="157" t="s">
        <v>723</v>
      </c>
      <c r="C342" s="158">
        <v>10000</v>
      </c>
      <c r="D342" s="158">
        <v>10000</v>
      </c>
    </row>
    <row r="343" spans="1:4" ht="12.75">
      <c r="A343" s="154" t="s">
        <v>280</v>
      </c>
      <c r="B343" s="157" t="s">
        <v>371</v>
      </c>
      <c r="C343" s="158">
        <v>10000</v>
      </c>
      <c r="D343" s="158">
        <v>10000</v>
      </c>
    </row>
    <row r="344" spans="1:4" ht="21">
      <c r="A344" s="154" t="s">
        <v>265</v>
      </c>
      <c r="B344" s="157" t="s">
        <v>372</v>
      </c>
      <c r="C344" s="158">
        <v>229339.28</v>
      </c>
      <c r="D344" s="158">
        <v>229339.28</v>
      </c>
    </row>
    <row r="345" spans="1:4" ht="21">
      <c r="A345" s="154" t="s">
        <v>584</v>
      </c>
      <c r="B345" s="157" t="s">
        <v>724</v>
      </c>
      <c r="C345" s="158">
        <v>217339.28</v>
      </c>
      <c r="D345" s="158">
        <v>217339.28</v>
      </c>
    </row>
    <row r="346" spans="1:4" ht="21">
      <c r="A346" s="154" t="s">
        <v>585</v>
      </c>
      <c r="B346" s="157" t="s">
        <v>725</v>
      </c>
      <c r="C346" s="158">
        <v>217339.28</v>
      </c>
      <c r="D346" s="158">
        <v>217339.28</v>
      </c>
    </row>
    <row r="347" spans="1:4" ht="12.75">
      <c r="A347" s="154" t="s">
        <v>481</v>
      </c>
      <c r="B347" s="157" t="s">
        <v>536</v>
      </c>
      <c r="C347" s="158">
        <v>217339.28</v>
      </c>
      <c r="D347" s="158">
        <v>217339.28</v>
      </c>
    </row>
    <row r="348" spans="1:4" ht="12.75">
      <c r="A348" s="154" t="s">
        <v>590</v>
      </c>
      <c r="B348" s="157" t="s">
        <v>868</v>
      </c>
      <c r="C348" s="158">
        <v>12000</v>
      </c>
      <c r="D348" s="158">
        <v>12000</v>
      </c>
    </row>
    <row r="349" spans="1:4" ht="12.75">
      <c r="A349" s="154" t="s">
        <v>280</v>
      </c>
      <c r="B349" s="157" t="s">
        <v>869</v>
      </c>
      <c r="C349" s="158">
        <v>12000</v>
      </c>
      <c r="D349" s="158">
        <v>12000</v>
      </c>
    </row>
    <row r="350" spans="1:4" ht="12.75">
      <c r="A350" s="154" t="s">
        <v>203</v>
      </c>
      <c r="B350" s="157" t="s">
        <v>373</v>
      </c>
      <c r="C350" s="158">
        <v>254280</v>
      </c>
      <c r="D350" s="158">
        <v>254280</v>
      </c>
    </row>
    <row r="351" spans="1:4" ht="21">
      <c r="A351" s="154" t="s">
        <v>584</v>
      </c>
      <c r="B351" s="157" t="s">
        <v>726</v>
      </c>
      <c r="C351" s="158">
        <v>71280</v>
      </c>
      <c r="D351" s="158">
        <v>71280</v>
      </c>
    </row>
    <row r="352" spans="1:4" ht="21">
      <c r="A352" s="154" t="s">
        <v>585</v>
      </c>
      <c r="B352" s="157" t="s">
        <v>727</v>
      </c>
      <c r="C352" s="158">
        <v>71280</v>
      </c>
      <c r="D352" s="158">
        <v>71280</v>
      </c>
    </row>
    <row r="353" spans="1:4" ht="12.75">
      <c r="A353" s="154" t="s">
        <v>481</v>
      </c>
      <c r="B353" s="157" t="s">
        <v>537</v>
      </c>
      <c r="C353" s="158">
        <v>71280</v>
      </c>
      <c r="D353" s="158">
        <v>71280</v>
      </c>
    </row>
    <row r="354" spans="1:4" ht="12.75">
      <c r="A354" s="154" t="s">
        <v>590</v>
      </c>
      <c r="B354" s="157" t="s">
        <v>728</v>
      </c>
      <c r="C354" s="158">
        <v>183000</v>
      </c>
      <c r="D354" s="158">
        <v>183000</v>
      </c>
    </row>
    <row r="355" spans="1:4" ht="12.75">
      <c r="A355" s="154" t="s">
        <v>280</v>
      </c>
      <c r="B355" s="157" t="s">
        <v>374</v>
      </c>
      <c r="C355" s="158">
        <v>183000</v>
      </c>
      <c r="D355" s="158">
        <v>183000</v>
      </c>
    </row>
    <row r="356" spans="1:4" ht="12.75">
      <c r="A356" s="154" t="s">
        <v>776</v>
      </c>
      <c r="B356" s="157" t="s">
        <v>870</v>
      </c>
      <c r="C356" s="158">
        <v>641091.55</v>
      </c>
      <c r="D356" s="158">
        <v>641091.55</v>
      </c>
    </row>
    <row r="357" spans="1:4" ht="12.75">
      <c r="A357" s="154" t="s">
        <v>590</v>
      </c>
      <c r="B357" s="157" t="s">
        <v>871</v>
      </c>
      <c r="C357" s="158">
        <v>641091.55</v>
      </c>
      <c r="D357" s="158">
        <v>641091.55</v>
      </c>
    </row>
    <row r="358" spans="1:4" ht="12.75">
      <c r="A358" s="154" t="s">
        <v>777</v>
      </c>
      <c r="B358" s="157" t="s">
        <v>872</v>
      </c>
      <c r="C358" s="158">
        <v>641091.55</v>
      </c>
      <c r="D358" s="158">
        <v>641091.55</v>
      </c>
    </row>
    <row r="359" spans="1:4" ht="12.75">
      <c r="A359" s="154" t="s">
        <v>778</v>
      </c>
      <c r="B359" s="157" t="s">
        <v>873</v>
      </c>
      <c r="C359" s="158">
        <v>641091.55</v>
      </c>
      <c r="D359" s="158">
        <v>641091.55</v>
      </c>
    </row>
    <row r="360" spans="1:4" ht="12.75">
      <c r="A360" s="154" t="s">
        <v>375</v>
      </c>
      <c r="B360" s="157" t="s">
        <v>376</v>
      </c>
      <c r="C360" s="158">
        <v>5684218.09</v>
      </c>
      <c r="D360" s="158">
        <v>5684218.09</v>
      </c>
    </row>
    <row r="361" spans="1:4" ht="12.75">
      <c r="A361" s="154" t="s">
        <v>377</v>
      </c>
      <c r="B361" s="157" t="s">
        <v>378</v>
      </c>
      <c r="C361" s="158">
        <v>5684218.09</v>
      </c>
      <c r="D361" s="158">
        <v>5684218.09</v>
      </c>
    </row>
    <row r="362" spans="1:4" ht="21">
      <c r="A362" s="154" t="s">
        <v>354</v>
      </c>
      <c r="B362" s="157" t="s">
        <v>379</v>
      </c>
      <c r="C362" s="158">
        <v>5212325.89</v>
      </c>
      <c r="D362" s="158">
        <v>5212325.89</v>
      </c>
    </row>
    <row r="363" spans="1:4" ht="41.25">
      <c r="A363" s="154" t="s">
        <v>582</v>
      </c>
      <c r="B363" s="157" t="s">
        <v>729</v>
      </c>
      <c r="C363" s="158">
        <v>4910094.23</v>
      </c>
      <c r="D363" s="158">
        <v>4910094.23</v>
      </c>
    </row>
    <row r="364" spans="1:4" ht="12.75">
      <c r="A364" s="154" t="s">
        <v>604</v>
      </c>
      <c r="B364" s="157" t="s">
        <v>730</v>
      </c>
      <c r="C364" s="158">
        <v>4910094.23</v>
      </c>
      <c r="D364" s="158">
        <v>4910094.23</v>
      </c>
    </row>
    <row r="365" spans="1:4" ht="12.75">
      <c r="A365" s="154" t="s">
        <v>527</v>
      </c>
      <c r="B365" s="157" t="s">
        <v>538</v>
      </c>
      <c r="C365" s="158">
        <v>3773540.22</v>
      </c>
      <c r="D365" s="158">
        <v>3773540.22</v>
      </c>
    </row>
    <row r="366" spans="1:4" ht="30.75">
      <c r="A366" s="154" t="s">
        <v>528</v>
      </c>
      <c r="B366" s="157" t="s">
        <v>539</v>
      </c>
      <c r="C366" s="158">
        <v>1136554.01</v>
      </c>
      <c r="D366" s="158">
        <v>1136554.01</v>
      </c>
    </row>
    <row r="367" spans="1:4" ht="21">
      <c r="A367" s="154" t="s">
        <v>584</v>
      </c>
      <c r="B367" s="157" t="s">
        <v>731</v>
      </c>
      <c r="C367" s="158">
        <v>277274.14</v>
      </c>
      <c r="D367" s="158">
        <v>277274.14</v>
      </c>
    </row>
    <row r="368" spans="1:4" ht="21">
      <c r="A368" s="154" t="s">
        <v>585</v>
      </c>
      <c r="B368" s="157" t="s">
        <v>732</v>
      </c>
      <c r="C368" s="158">
        <v>277274.14</v>
      </c>
      <c r="D368" s="158">
        <v>277274.14</v>
      </c>
    </row>
    <row r="369" spans="1:4" ht="12.75">
      <c r="A369" s="154" t="s">
        <v>481</v>
      </c>
      <c r="B369" s="157" t="s">
        <v>540</v>
      </c>
      <c r="C369" s="158">
        <v>277274.14</v>
      </c>
      <c r="D369" s="158">
        <v>277274.14</v>
      </c>
    </row>
    <row r="370" spans="1:4" ht="12.75">
      <c r="A370" s="154" t="s">
        <v>586</v>
      </c>
      <c r="B370" s="157" t="s">
        <v>733</v>
      </c>
      <c r="C370" s="158">
        <v>24957.52</v>
      </c>
      <c r="D370" s="158">
        <v>24957.52</v>
      </c>
    </row>
    <row r="371" spans="1:4" ht="12.75">
      <c r="A371" s="154" t="s">
        <v>587</v>
      </c>
      <c r="B371" s="157" t="s">
        <v>734</v>
      </c>
      <c r="C371" s="158">
        <v>24957.52</v>
      </c>
      <c r="D371" s="158">
        <v>24957.52</v>
      </c>
    </row>
    <row r="372" spans="1:4" ht="12.75">
      <c r="A372" s="154" t="s">
        <v>483</v>
      </c>
      <c r="B372" s="157" t="s">
        <v>541</v>
      </c>
      <c r="C372" s="158">
        <v>24957.52</v>
      </c>
      <c r="D372" s="158">
        <v>24957.52</v>
      </c>
    </row>
    <row r="373" spans="1:4" ht="21">
      <c r="A373" s="154" t="s">
        <v>380</v>
      </c>
      <c r="B373" s="157" t="s">
        <v>381</v>
      </c>
      <c r="C373" s="158">
        <v>23247</v>
      </c>
      <c r="D373" s="158">
        <v>23247</v>
      </c>
    </row>
    <row r="374" spans="1:4" ht="21">
      <c r="A374" s="154" t="s">
        <v>584</v>
      </c>
      <c r="B374" s="157" t="s">
        <v>735</v>
      </c>
      <c r="C374" s="158">
        <v>23247</v>
      </c>
      <c r="D374" s="158">
        <v>23247</v>
      </c>
    </row>
    <row r="375" spans="1:4" ht="21">
      <c r="A375" s="154" t="s">
        <v>585</v>
      </c>
      <c r="B375" s="157" t="s">
        <v>736</v>
      </c>
      <c r="C375" s="158">
        <v>23247</v>
      </c>
      <c r="D375" s="158">
        <v>23247</v>
      </c>
    </row>
    <row r="376" spans="1:4" ht="12.75">
      <c r="A376" s="154" t="s">
        <v>481</v>
      </c>
      <c r="B376" s="157" t="s">
        <v>542</v>
      </c>
      <c r="C376" s="158">
        <v>23247</v>
      </c>
      <c r="D376" s="158">
        <v>23247</v>
      </c>
    </row>
    <row r="377" spans="1:4" ht="21">
      <c r="A377" s="154" t="s">
        <v>382</v>
      </c>
      <c r="B377" s="157" t="s">
        <v>383</v>
      </c>
      <c r="C377" s="158">
        <v>448645.2</v>
      </c>
      <c r="D377" s="158">
        <v>448645.2</v>
      </c>
    </row>
    <row r="378" spans="1:4" ht="21">
      <c r="A378" s="154" t="s">
        <v>584</v>
      </c>
      <c r="B378" s="157" t="s">
        <v>737</v>
      </c>
      <c r="C378" s="158">
        <v>448645.2</v>
      </c>
      <c r="D378" s="158">
        <v>448645.2</v>
      </c>
    </row>
    <row r="379" spans="1:4" ht="21">
      <c r="A379" s="154" t="s">
        <v>585</v>
      </c>
      <c r="B379" s="157" t="s">
        <v>738</v>
      </c>
      <c r="C379" s="158">
        <v>448645.2</v>
      </c>
      <c r="D379" s="158">
        <v>448645.2</v>
      </c>
    </row>
    <row r="380" spans="1:4" ht="12.75">
      <c r="A380" s="154" t="s">
        <v>481</v>
      </c>
      <c r="B380" s="157" t="s">
        <v>543</v>
      </c>
      <c r="C380" s="158">
        <v>448645.2</v>
      </c>
      <c r="D380" s="158">
        <v>448645.2</v>
      </c>
    </row>
    <row r="381" spans="1:4" ht="12.75">
      <c r="A381" s="154" t="s">
        <v>568</v>
      </c>
      <c r="B381" s="157" t="s">
        <v>569</v>
      </c>
      <c r="C381" s="158">
        <v>280000</v>
      </c>
      <c r="D381" s="158">
        <v>280000</v>
      </c>
    </row>
    <row r="382" spans="1:4" ht="12.75">
      <c r="A382" s="154" t="s">
        <v>570</v>
      </c>
      <c r="B382" s="157" t="s">
        <v>571</v>
      </c>
      <c r="C382" s="158">
        <v>280000</v>
      </c>
      <c r="D382" s="158">
        <v>280000</v>
      </c>
    </row>
    <row r="383" spans="1:4" ht="12.75">
      <c r="A383" s="154" t="s">
        <v>270</v>
      </c>
      <c r="B383" s="157" t="s">
        <v>572</v>
      </c>
      <c r="C383" s="158">
        <v>280000</v>
      </c>
      <c r="D383" s="158">
        <v>280000</v>
      </c>
    </row>
    <row r="384" spans="1:4" ht="21">
      <c r="A384" s="154" t="s">
        <v>584</v>
      </c>
      <c r="B384" s="157" t="s">
        <v>739</v>
      </c>
      <c r="C384" s="158">
        <v>280000</v>
      </c>
      <c r="D384" s="158">
        <v>280000</v>
      </c>
    </row>
    <row r="385" spans="1:4" ht="21">
      <c r="A385" s="154" t="s">
        <v>585</v>
      </c>
      <c r="B385" s="157" t="s">
        <v>740</v>
      </c>
      <c r="C385" s="158">
        <v>280000</v>
      </c>
      <c r="D385" s="158">
        <v>280000</v>
      </c>
    </row>
    <row r="386" spans="1:4" ht="12.75">
      <c r="A386" s="154" t="s">
        <v>481</v>
      </c>
      <c r="B386" s="157" t="s">
        <v>573</v>
      </c>
      <c r="C386" s="158">
        <v>280000</v>
      </c>
      <c r="D386" s="158">
        <v>280000</v>
      </c>
    </row>
    <row r="387" spans="1:4" ht="30.75">
      <c r="A387" s="154" t="s">
        <v>544</v>
      </c>
      <c r="B387" s="157" t="s">
        <v>545</v>
      </c>
      <c r="C387" s="158">
        <v>20000000</v>
      </c>
      <c r="D387" s="158">
        <v>20000000</v>
      </c>
    </row>
    <row r="388" spans="1:4" ht="12.75">
      <c r="A388" s="154" t="s">
        <v>546</v>
      </c>
      <c r="B388" s="157" t="s">
        <v>547</v>
      </c>
      <c r="C388" s="158">
        <v>20000000</v>
      </c>
      <c r="D388" s="158">
        <v>20000000</v>
      </c>
    </row>
    <row r="389" spans="1:4" ht="21">
      <c r="A389" s="154" t="s">
        <v>514</v>
      </c>
      <c r="B389" s="157" t="s">
        <v>548</v>
      </c>
      <c r="C389" s="158">
        <v>20000000</v>
      </c>
      <c r="D389" s="158">
        <v>20000000</v>
      </c>
    </row>
    <row r="390" spans="1:4" ht="12.75">
      <c r="A390" s="154" t="s">
        <v>603</v>
      </c>
      <c r="B390" s="157" t="s">
        <v>741</v>
      </c>
      <c r="C390" s="158">
        <v>20000000</v>
      </c>
      <c r="D390" s="158">
        <v>20000000</v>
      </c>
    </row>
    <row r="391" spans="1:4" ht="12.75">
      <c r="A391" s="154" t="s">
        <v>161</v>
      </c>
      <c r="B391" s="157" t="s">
        <v>549</v>
      </c>
      <c r="C391" s="158">
        <v>20000000</v>
      </c>
      <c r="D391" s="158">
        <v>20000000</v>
      </c>
    </row>
  </sheetData>
  <sheetProtection/>
  <mergeCells count="8">
    <mergeCell ref="C2:D2"/>
    <mergeCell ref="A7:D7"/>
    <mergeCell ref="A5:D5"/>
    <mergeCell ref="A6:D6"/>
    <mergeCell ref="A9:A11"/>
    <mergeCell ref="B9:B11"/>
    <mergeCell ref="C9:C11"/>
    <mergeCell ref="D9:D11"/>
  </mergeCells>
  <printOptions/>
  <pageMargins left="0.984251968503937" right="0.3937007874015748" top="0.7480314960629921" bottom="0.7480314960629921" header="0.31496062992125984" footer="0.31496062992125984"/>
  <pageSetup fitToHeight="10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43"/>
  <sheetViews>
    <sheetView zoomScalePageLayoutView="0" workbookViewId="0" topLeftCell="A1">
      <selection activeCell="E10" sqref="E10"/>
    </sheetView>
  </sheetViews>
  <sheetFormatPr defaultColWidth="6.421875" defaultRowHeight="12.75"/>
  <cols>
    <col min="1" max="1" width="10.421875" style="6" customWidth="1"/>
    <col min="2" max="2" width="45.7109375" style="6" customWidth="1"/>
    <col min="3" max="3" width="4.00390625" style="6" hidden="1" customWidth="1"/>
    <col min="4" max="4" width="16.7109375" style="6" customWidth="1"/>
    <col min="5" max="5" width="17.140625" style="6" customWidth="1"/>
    <col min="6" max="214" width="9.140625" style="6" customWidth="1"/>
    <col min="215" max="215" width="24.8515625" style="6" customWidth="1"/>
    <col min="216" max="216" width="0" style="6" hidden="1" customWidth="1"/>
    <col min="217" max="217" width="5.28125" style="6" customWidth="1"/>
    <col min="218" max="16384" width="6.421875" style="6" customWidth="1"/>
  </cols>
  <sheetData>
    <row r="1" spans="1:219" ht="16.5" customHeight="1">
      <c r="A1" s="8"/>
      <c r="B1" s="8"/>
      <c r="C1" s="9"/>
      <c r="D1" s="188" t="s">
        <v>18</v>
      </c>
      <c r="E1" s="18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</row>
    <row r="2" spans="1:219" ht="47.25" customHeight="1">
      <c r="A2" s="8"/>
      <c r="B2" s="8"/>
      <c r="C2" s="9"/>
      <c r="D2" s="188" t="s">
        <v>1</v>
      </c>
      <c r="E2" s="18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</row>
    <row r="3" spans="1:219" ht="15.75" customHeight="1">
      <c r="A3" s="8"/>
      <c r="B3" s="8"/>
      <c r="C3" s="9"/>
      <c r="D3" s="188" t="s">
        <v>876</v>
      </c>
      <c r="E3" s="18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</row>
    <row r="4" spans="1:219" ht="15.75" customHeight="1">
      <c r="A4" s="181" t="s">
        <v>877</v>
      </c>
      <c r="B4" s="181"/>
      <c r="C4" s="181"/>
      <c r="D4" s="181"/>
      <c r="E4" s="18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</row>
    <row r="5" spans="1:219" ht="12.75" customHeight="1">
      <c r="A5" s="181"/>
      <c r="B5" s="181"/>
      <c r="C5" s="181"/>
      <c r="D5" s="181"/>
      <c r="E5" s="18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</row>
    <row r="6" spans="1:219" ht="24.75" customHeight="1">
      <c r="A6" s="181"/>
      <c r="B6" s="181"/>
      <c r="C6" s="181"/>
      <c r="D6" s="181"/>
      <c r="E6" s="18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</row>
    <row r="7" spans="1:5" ht="8.25" customHeight="1">
      <c r="A7" s="12"/>
      <c r="B7" s="11"/>
      <c r="C7" s="11"/>
      <c r="D7" s="13"/>
      <c r="E7" s="13"/>
    </row>
    <row r="8" spans="1:5" ht="20.25">
      <c r="A8" s="135" t="s">
        <v>55</v>
      </c>
      <c r="B8" s="135" t="s">
        <v>20</v>
      </c>
      <c r="C8" s="136"/>
      <c r="D8" s="137" t="s">
        <v>21</v>
      </c>
      <c r="E8" s="137" t="s">
        <v>2</v>
      </c>
    </row>
    <row r="9" spans="1:5" ht="12.75">
      <c r="A9" s="84">
        <v>1</v>
      </c>
      <c r="B9" s="7">
        <v>2</v>
      </c>
      <c r="C9" s="7"/>
      <c r="D9" s="36" t="s">
        <v>13</v>
      </c>
      <c r="E9" s="36" t="s">
        <v>22</v>
      </c>
    </row>
    <row r="10" spans="1:5" ht="12.75">
      <c r="A10" s="85"/>
      <c r="B10" s="85" t="s">
        <v>56</v>
      </c>
      <c r="C10" s="85"/>
      <c r="D10" s="37">
        <f>D12+D17+D19+D21+D25+D29+D33+D35+D38+D40+D42</f>
        <v>301103137.78</v>
      </c>
      <c r="E10" s="37">
        <f>E12+E17+E19+E21+E25+E29+E33+E35+E38+E40+E42</f>
        <v>273005171.61</v>
      </c>
    </row>
    <row r="11" spans="1:5" ht="12.75">
      <c r="A11" s="86"/>
      <c r="B11" s="86" t="s">
        <v>24</v>
      </c>
      <c r="C11" s="85">
        <v>2</v>
      </c>
      <c r="D11" s="87">
        <v>48381348.769999996</v>
      </c>
      <c r="E11" s="87">
        <v>48381348.769999996</v>
      </c>
    </row>
    <row r="12" spans="1:5" ht="12.75">
      <c r="A12" s="138" t="s">
        <v>57</v>
      </c>
      <c r="B12" s="31" t="s">
        <v>58</v>
      </c>
      <c r="C12" s="85">
        <v>2</v>
      </c>
      <c r="D12" s="37">
        <f>D13+D14+D15+D16</f>
        <v>31061980.589999996</v>
      </c>
      <c r="E12" s="37">
        <f>E13+E14+E15+E16</f>
        <v>30804794.019999996</v>
      </c>
    </row>
    <row r="13" spans="1:5" ht="37.5" customHeight="1">
      <c r="A13" s="139" t="s">
        <v>27</v>
      </c>
      <c r="B13" s="31" t="s">
        <v>26</v>
      </c>
      <c r="C13" s="85">
        <v>2</v>
      </c>
      <c r="D13" s="37">
        <f>'приложение 2'!C16</f>
        <v>1931004</v>
      </c>
      <c r="E13" s="37">
        <f>'приложение 2'!D16</f>
        <v>1931004</v>
      </c>
    </row>
    <row r="14" spans="1:5" ht="39" customHeight="1">
      <c r="A14" s="139" t="s">
        <v>30</v>
      </c>
      <c r="B14" s="31" t="s">
        <v>29</v>
      </c>
      <c r="C14" s="85">
        <v>2</v>
      </c>
      <c r="D14" s="37">
        <f>'приложение 2'!C21</f>
        <v>13482592.709999999</v>
      </c>
      <c r="E14" s="37">
        <f>'приложение 2'!D21</f>
        <v>13339406.139999999</v>
      </c>
    </row>
    <row r="15" spans="1:5" ht="12.75">
      <c r="A15" s="138" t="s">
        <v>743</v>
      </c>
      <c r="B15" s="31" t="s">
        <v>588</v>
      </c>
      <c r="C15" s="85"/>
      <c r="D15" s="37">
        <f>'приложение 2'!C43</f>
        <v>25000</v>
      </c>
      <c r="E15" s="37">
        <f>'приложение 2'!D43</f>
        <v>25000</v>
      </c>
    </row>
    <row r="16" spans="1:5" ht="12.75">
      <c r="A16" s="139" t="s">
        <v>34</v>
      </c>
      <c r="B16" s="31" t="s">
        <v>33</v>
      </c>
      <c r="C16" s="85">
        <v>2</v>
      </c>
      <c r="D16" s="37">
        <f>'приложение 2'!C48</f>
        <v>15623383.879999999</v>
      </c>
      <c r="E16" s="37">
        <f>'приложение 2'!D48</f>
        <v>15509383.879999999</v>
      </c>
    </row>
    <row r="17" spans="1:5" ht="12.75">
      <c r="A17" s="138" t="s">
        <v>59</v>
      </c>
      <c r="B17" s="31" t="s">
        <v>60</v>
      </c>
      <c r="C17" s="85"/>
      <c r="D17" s="37">
        <f>D18</f>
        <v>395100</v>
      </c>
      <c r="E17" s="37">
        <f>E18</f>
        <v>371997.9</v>
      </c>
    </row>
    <row r="18" spans="1:5" ht="12.75">
      <c r="A18" s="139" t="s">
        <v>36</v>
      </c>
      <c r="B18" s="31" t="s">
        <v>35</v>
      </c>
      <c r="C18" s="85">
        <v>2</v>
      </c>
      <c r="D18" s="37">
        <f>'приложение 2'!C91</f>
        <v>395100</v>
      </c>
      <c r="E18" s="37">
        <f>'приложение 2'!D91</f>
        <v>371997.9</v>
      </c>
    </row>
    <row r="19" spans="1:5" ht="20.25">
      <c r="A19" s="138" t="s">
        <v>61</v>
      </c>
      <c r="B19" s="31" t="s">
        <v>62</v>
      </c>
      <c r="C19" s="85"/>
      <c r="D19" s="37">
        <f>D20</f>
        <v>4084380.51</v>
      </c>
      <c r="E19" s="37">
        <f>E20</f>
        <v>4048716.35</v>
      </c>
    </row>
    <row r="20" spans="1:5" ht="12.75">
      <c r="A20" s="139" t="s">
        <v>39</v>
      </c>
      <c r="B20" s="31" t="s">
        <v>38</v>
      </c>
      <c r="C20" s="85">
        <v>2</v>
      </c>
      <c r="D20" s="37">
        <f>'приложение 2'!C102</f>
        <v>4084380.51</v>
      </c>
      <c r="E20" s="37">
        <f>'приложение 2'!D102</f>
        <v>4048716.35</v>
      </c>
    </row>
    <row r="21" spans="1:5" ht="12.75">
      <c r="A21" s="138" t="s">
        <v>63</v>
      </c>
      <c r="B21" s="31" t="s">
        <v>64</v>
      </c>
      <c r="C21" s="85"/>
      <c r="D21" s="37">
        <f>SUM(D22:D24)</f>
        <v>40139245.21</v>
      </c>
      <c r="E21" s="37">
        <f>SUM(E22:E24)</f>
        <v>39469347.42</v>
      </c>
    </row>
    <row r="22" spans="1:5" ht="12.75">
      <c r="A22" s="138" t="s">
        <v>880</v>
      </c>
      <c r="B22" s="31" t="s">
        <v>879</v>
      </c>
      <c r="C22" s="85"/>
      <c r="D22" s="37">
        <f>'приложение 2'!C141</f>
        <v>342053.32</v>
      </c>
      <c r="E22" s="37">
        <f>'приложение 2'!D141</f>
        <v>342053.32</v>
      </c>
    </row>
    <row r="23" spans="1:5" ht="12.75">
      <c r="A23" s="138" t="s">
        <v>89</v>
      </c>
      <c r="B23" s="31" t="s">
        <v>90</v>
      </c>
      <c r="C23" s="85"/>
      <c r="D23" s="37">
        <f>'приложение 2'!C146</f>
        <v>38386150.89</v>
      </c>
      <c r="E23" s="37">
        <f>'приложение 2'!D146</f>
        <v>37716253.1</v>
      </c>
    </row>
    <row r="24" spans="1:5" ht="16.5" customHeight="1">
      <c r="A24" s="139" t="s">
        <v>41</v>
      </c>
      <c r="B24" s="31" t="s">
        <v>40</v>
      </c>
      <c r="C24" s="85">
        <v>2</v>
      </c>
      <c r="D24" s="37">
        <f>'приложение 2'!C163</f>
        <v>1411041</v>
      </c>
      <c r="E24" s="37">
        <f>'приложение 2'!D163</f>
        <v>1411041</v>
      </c>
    </row>
    <row r="25" spans="1:5" ht="12.75">
      <c r="A25" s="138" t="s">
        <v>65</v>
      </c>
      <c r="B25" s="31" t="s">
        <v>66</v>
      </c>
      <c r="C25" s="85"/>
      <c r="D25" s="37">
        <f>SUM(D26:D28)</f>
        <v>171601699.28</v>
      </c>
      <c r="E25" s="37">
        <f>SUM(E26:E28)</f>
        <v>144511553.9</v>
      </c>
    </row>
    <row r="26" spans="1:5" ht="12.75">
      <c r="A26" s="139" t="s">
        <v>43</v>
      </c>
      <c r="B26" s="31" t="s">
        <v>42</v>
      </c>
      <c r="C26" s="85">
        <v>2</v>
      </c>
      <c r="D26" s="37">
        <f>'приложение 2'!C173</f>
        <v>95706354.75999999</v>
      </c>
      <c r="E26" s="37">
        <f>'приложение 2'!D173</f>
        <v>70486822.74000001</v>
      </c>
    </row>
    <row r="27" spans="1:5" ht="12.75">
      <c r="A27" s="139" t="s">
        <v>45</v>
      </c>
      <c r="B27" s="31" t="s">
        <v>44</v>
      </c>
      <c r="C27" s="85">
        <v>2</v>
      </c>
      <c r="D27" s="37">
        <f>'приложение 2'!C209</f>
        <v>45794873.489999995</v>
      </c>
      <c r="E27" s="37">
        <f>'приложение 2'!D209</f>
        <v>45611782.980000004</v>
      </c>
    </row>
    <row r="28" spans="1:5" ht="12.75">
      <c r="A28" s="139" t="s">
        <v>47</v>
      </c>
      <c r="B28" s="31" t="s">
        <v>46</v>
      </c>
      <c r="C28" s="85">
        <v>2</v>
      </c>
      <c r="D28" s="37">
        <f>'приложение 2'!C246</f>
        <v>30100471.03</v>
      </c>
      <c r="E28" s="37">
        <f>'приложение 2'!D246</f>
        <v>28412948.18</v>
      </c>
    </row>
    <row r="29" spans="1:5" ht="12.75">
      <c r="A29" s="138" t="s">
        <v>87</v>
      </c>
      <c r="B29" s="31" t="s">
        <v>91</v>
      </c>
      <c r="C29" s="85"/>
      <c r="D29" s="37">
        <f>D30+D31+D32</f>
        <v>2212296.77</v>
      </c>
      <c r="E29" s="37">
        <f>E30+E31+E32</f>
        <v>2212296.77</v>
      </c>
    </row>
    <row r="30" spans="1:5" ht="12.75">
      <c r="A30" s="138" t="s">
        <v>384</v>
      </c>
      <c r="B30" s="31" t="s">
        <v>386</v>
      </c>
      <c r="C30" s="85"/>
      <c r="D30" s="37">
        <f>'приложение 2'!C288</f>
        <v>763453.49</v>
      </c>
      <c r="E30" s="37">
        <f>'приложение 2'!D288</f>
        <v>763453.49</v>
      </c>
    </row>
    <row r="31" spans="1:5" ht="12.75">
      <c r="A31" s="138" t="s">
        <v>385</v>
      </c>
      <c r="B31" s="31" t="s">
        <v>387</v>
      </c>
      <c r="C31" s="85"/>
      <c r="D31" s="37">
        <f>'приложение 2'!C292</f>
        <v>1197441.73</v>
      </c>
      <c r="E31" s="37">
        <f>'приложение 2'!D292</f>
        <v>1197441.73</v>
      </c>
    </row>
    <row r="32" spans="1:5" ht="12.75">
      <c r="A32" s="138" t="s">
        <v>88</v>
      </c>
      <c r="B32" s="31" t="s">
        <v>92</v>
      </c>
      <c r="C32" s="85"/>
      <c r="D32" s="37">
        <f>'приложение 2'!C296</f>
        <v>251401.55</v>
      </c>
      <c r="E32" s="37">
        <f>'приложение 2'!D296</f>
        <v>251401.55</v>
      </c>
    </row>
    <row r="33" spans="1:5" ht="12.75">
      <c r="A33" s="138" t="s">
        <v>67</v>
      </c>
      <c r="B33" s="31" t="s">
        <v>68</v>
      </c>
      <c r="C33" s="85"/>
      <c r="D33" s="37">
        <f>D34</f>
        <v>24452076.13</v>
      </c>
      <c r="E33" s="37">
        <f>E34</f>
        <v>24430105.96</v>
      </c>
    </row>
    <row r="34" spans="1:5" ht="12.75">
      <c r="A34" s="139" t="s">
        <v>49</v>
      </c>
      <c r="B34" s="31" t="s">
        <v>48</v>
      </c>
      <c r="C34" s="85">
        <v>2</v>
      </c>
      <c r="D34" s="37">
        <f>'приложение 2'!C311</f>
        <v>24452076.13</v>
      </c>
      <c r="E34" s="37">
        <f>'приложение 2'!D311</f>
        <v>24430105.96</v>
      </c>
    </row>
    <row r="35" spans="1:5" ht="12.75">
      <c r="A35" s="138" t="s">
        <v>15</v>
      </c>
      <c r="B35" s="31" t="s">
        <v>69</v>
      </c>
      <c r="C35" s="85"/>
      <c r="D35" s="37">
        <f>D36+D37</f>
        <v>1192141.2000000002</v>
      </c>
      <c r="E35" s="37">
        <f>E36+E37</f>
        <v>1192141.2000000002</v>
      </c>
    </row>
    <row r="36" spans="1:5" ht="12.75">
      <c r="A36" s="139" t="s">
        <v>51</v>
      </c>
      <c r="B36" s="31" t="s">
        <v>50</v>
      </c>
      <c r="C36" s="85">
        <v>2</v>
      </c>
      <c r="D36" s="37">
        <f>'приложение 2'!C333</f>
        <v>12630.37</v>
      </c>
      <c r="E36" s="37">
        <f>'приложение 2'!D333</f>
        <v>12630.37</v>
      </c>
    </row>
    <row r="37" spans="1:5" ht="13.5" customHeight="1">
      <c r="A37" s="139">
        <v>1006</v>
      </c>
      <c r="B37" s="31" t="s">
        <v>388</v>
      </c>
      <c r="C37" s="85"/>
      <c r="D37" s="37">
        <f>'приложение 2'!C337</f>
        <v>1179510.83</v>
      </c>
      <c r="E37" s="37">
        <f>'приложение 2'!D337</f>
        <v>1179510.83</v>
      </c>
    </row>
    <row r="38" spans="1:5" ht="12.75">
      <c r="A38" s="139">
        <v>1100</v>
      </c>
      <c r="B38" s="31" t="s">
        <v>70</v>
      </c>
      <c r="C38" s="85"/>
      <c r="D38" s="37">
        <f>D39</f>
        <v>5684218.09</v>
      </c>
      <c r="E38" s="37">
        <f>E39</f>
        <v>5684218.09</v>
      </c>
    </row>
    <row r="39" spans="1:5" ht="12.75">
      <c r="A39" s="139" t="s">
        <v>53</v>
      </c>
      <c r="B39" s="31" t="s">
        <v>52</v>
      </c>
      <c r="C39" s="85">
        <v>2</v>
      </c>
      <c r="D39" s="37">
        <f>'приложение 2'!C361</f>
        <v>5684218.09</v>
      </c>
      <c r="E39" s="37">
        <f>'приложение 2'!D361</f>
        <v>5684218.09</v>
      </c>
    </row>
    <row r="40" spans="1:5" ht="12.75">
      <c r="A40" s="139">
        <v>1200</v>
      </c>
      <c r="B40" s="31" t="s">
        <v>568</v>
      </c>
      <c r="C40" s="85"/>
      <c r="D40" s="37">
        <f>D41</f>
        <v>280000</v>
      </c>
      <c r="E40" s="37">
        <f>E41</f>
        <v>280000</v>
      </c>
    </row>
    <row r="41" spans="1:5" ht="12.75">
      <c r="A41" s="139">
        <v>1202</v>
      </c>
      <c r="B41" s="31" t="s">
        <v>570</v>
      </c>
      <c r="C41" s="85"/>
      <c r="D41" s="37">
        <f>'приложение 2'!C382</f>
        <v>280000</v>
      </c>
      <c r="E41" s="37">
        <f>'приложение 2'!D382</f>
        <v>280000</v>
      </c>
    </row>
    <row r="42" spans="1:5" ht="30.75">
      <c r="A42" s="139">
        <v>1400</v>
      </c>
      <c r="B42" s="88" t="s">
        <v>544</v>
      </c>
      <c r="C42" s="89"/>
      <c r="D42" s="37">
        <f>D43</f>
        <v>20000000</v>
      </c>
      <c r="E42" s="37">
        <f>E43</f>
        <v>20000000</v>
      </c>
    </row>
    <row r="43" spans="1:5" ht="11.25" customHeight="1">
      <c r="A43" s="139">
        <v>1403</v>
      </c>
      <c r="B43" s="88" t="s">
        <v>546</v>
      </c>
      <c r="C43" s="89"/>
      <c r="D43" s="37">
        <f>'приложение 2'!C388</f>
        <v>20000000</v>
      </c>
      <c r="E43" s="37">
        <f>'приложение 2'!D388</f>
        <v>20000000</v>
      </c>
    </row>
  </sheetData>
  <sheetProtection/>
  <mergeCells count="4">
    <mergeCell ref="D1:E1"/>
    <mergeCell ref="D2:E2"/>
    <mergeCell ref="D3:E3"/>
    <mergeCell ref="A4:E6"/>
  </mergeCells>
  <printOptions/>
  <pageMargins left="0.7086614173228347" right="0.7086614173228347" top="0.7480314960629921" bottom="0.5905511811023623" header="0.31496062992125984" footer="0.31496062992125984"/>
  <pageSetup fitToHeight="10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2"/>
  <sheetViews>
    <sheetView zoomScalePageLayoutView="0" workbookViewId="0" topLeftCell="A1">
      <selection activeCell="M13" sqref="M13"/>
    </sheetView>
  </sheetViews>
  <sheetFormatPr defaultColWidth="0" defaultRowHeight="12.75"/>
  <cols>
    <col min="1" max="1" width="4.421875" style="6" customWidth="1"/>
    <col min="2" max="2" width="11.28125" style="6" customWidth="1"/>
    <col min="3" max="3" width="4.7109375" style="6" customWidth="1"/>
    <col min="4" max="4" width="6.421875" style="6" customWidth="1"/>
    <col min="5" max="5" width="5.8515625" style="6" customWidth="1"/>
    <col min="6" max="6" width="30.421875" style="20" customWidth="1"/>
    <col min="7" max="7" width="4.57421875" style="20" hidden="1" customWidth="1"/>
    <col min="8" max="8" width="17.57421875" style="19" customWidth="1"/>
    <col min="9" max="9" width="18.28125" style="19" customWidth="1"/>
    <col min="10" max="248" width="9.140625" style="6" customWidth="1"/>
    <col min="249" max="249" width="22.28125" style="6" customWidth="1"/>
    <col min="250" max="16384" width="0" style="6" hidden="1" customWidth="1"/>
  </cols>
  <sheetData>
    <row r="1" spans="1:250" ht="16.5" customHeight="1">
      <c r="A1" s="8"/>
      <c r="B1" s="8"/>
      <c r="C1" s="8"/>
      <c r="D1" s="8"/>
      <c r="E1" s="8"/>
      <c r="F1" s="188"/>
      <c r="G1" s="188"/>
      <c r="H1" s="189" t="s">
        <v>54</v>
      </c>
      <c r="I1" s="189"/>
      <c r="J1" s="109"/>
      <c r="K1" s="10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</row>
    <row r="2" spans="1:250" ht="46.5" customHeight="1">
      <c r="A2" s="8"/>
      <c r="B2" s="8"/>
      <c r="C2" s="8"/>
      <c r="D2" s="8"/>
      <c r="E2" s="8"/>
      <c r="F2" s="140"/>
      <c r="G2" s="140"/>
      <c r="H2" s="189" t="s">
        <v>1</v>
      </c>
      <c r="I2" s="189"/>
      <c r="J2" s="140"/>
      <c r="K2" s="14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pans="1:250" ht="15.75" customHeight="1">
      <c r="A3" s="8"/>
      <c r="B3" s="8"/>
      <c r="C3" s="8"/>
      <c r="D3" s="8"/>
      <c r="E3" s="8"/>
      <c r="F3" s="188"/>
      <c r="G3" s="188"/>
      <c r="H3" s="189" t="s">
        <v>875</v>
      </c>
      <c r="I3" s="189"/>
      <c r="J3" s="109"/>
      <c r="K3" s="10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</row>
    <row r="4" spans="1:25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15">
      <c r="A5" s="181" t="s">
        <v>71</v>
      </c>
      <c r="B5" s="181"/>
      <c r="C5" s="181"/>
      <c r="D5" s="181"/>
      <c r="E5" s="181"/>
      <c r="F5" s="181"/>
      <c r="G5" s="181"/>
      <c r="H5" s="181"/>
      <c r="I5" s="18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18" customHeigh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.75" customHeight="1">
      <c r="A7" s="181" t="s">
        <v>764</v>
      </c>
      <c r="B7" s="181"/>
      <c r="C7" s="181"/>
      <c r="D7" s="181"/>
      <c r="E7" s="181"/>
      <c r="F7" s="181"/>
      <c r="G7" s="181"/>
      <c r="H7" s="181"/>
      <c r="I7" s="181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6:9" ht="12.75">
      <c r="F8" s="11"/>
      <c r="G8" s="11"/>
      <c r="H8" s="13"/>
      <c r="I8" s="13"/>
    </row>
    <row r="9" spans="1:9" ht="46.5">
      <c r="A9" s="190" t="s">
        <v>72</v>
      </c>
      <c r="B9" s="191"/>
      <c r="C9" s="191"/>
      <c r="D9" s="191"/>
      <c r="E9" s="192"/>
      <c r="F9" s="110" t="s">
        <v>73</v>
      </c>
      <c r="G9" s="111"/>
      <c r="H9" s="112" t="s">
        <v>74</v>
      </c>
      <c r="I9" s="113" t="s">
        <v>2</v>
      </c>
    </row>
    <row r="10" spans="1:9" ht="15">
      <c r="A10" s="193">
        <v>1</v>
      </c>
      <c r="B10" s="194"/>
      <c r="C10" s="194"/>
      <c r="D10" s="194"/>
      <c r="E10" s="195"/>
      <c r="F10" s="114">
        <v>2</v>
      </c>
      <c r="G10" s="115"/>
      <c r="H10" s="116" t="s">
        <v>13</v>
      </c>
      <c r="I10" s="116" t="s">
        <v>22</v>
      </c>
    </row>
    <row r="11" spans="1:9" ht="30.75">
      <c r="A11" s="117"/>
      <c r="B11" s="118"/>
      <c r="C11" s="118"/>
      <c r="D11" s="118"/>
      <c r="E11" s="119"/>
      <c r="F11" s="120" t="s">
        <v>75</v>
      </c>
      <c r="G11" s="121">
        <v>4</v>
      </c>
      <c r="H11" s="122">
        <f>H12+H13</f>
        <v>127879430.43999997</v>
      </c>
      <c r="I11" s="122">
        <f>I12+I13</f>
        <v>99790575.23000002</v>
      </c>
    </row>
    <row r="12" spans="1:9" ht="46.5">
      <c r="A12" s="123" t="s">
        <v>12</v>
      </c>
      <c r="B12" s="124" t="s">
        <v>76</v>
      </c>
      <c r="C12" s="124" t="s">
        <v>10</v>
      </c>
      <c r="D12" s="124" t="s">
        <v>6</v>
      </c>
      <c r="E12" s="125" t="s">
        <v>77</v>
      </c>
      <c r="F12" s="120" t="s">
        <v>159</v>
      </c>
      <c r="G12" s="121">
        <v>4</v>
      </c>
      <c r="H12" s="126">
        <v>-173223707.34</v>
      </c>
      <c r="I12" s="126">
        <v>-484258020.65</v>
      </c>
    </row>
    <row r="13" spans="1:9" ht="46.5">
      <c r="A13" s="117" t="s">
        <v>12</v>
      </c>
      <c r="B13" s="118" t="s">
        <v>76</v>
      </c>
      <c r="C13" s="118" t="s">
        <v>10</v>
      </c>
      <c r="D13" s="118" t="s">
        <v>6</v>
      </c>
      <c r="E13" s="119" t="s">
        <v>78</v>
      </c>
      <c r="F13" s="120" t="s">
        <v>160</v>
      </c>
      <c r="G13" s="127">
        <v>4</v>
      </c>
      <c r="H13" s="128">
        <v>301103137.78</v>
      </c>
      <c r="I13" s="128">
        <v>584048595.88</v>
      </c>
    </row>
    <row r="14" spans="6:9" ht="12.75">
      <c r="F14" s="30"/>
      <c r="G14" s="14"/>
      <c r="H14" s="15"/>
      <c r="I14" s="15"/>
    </row>
    <row r="15" spans="6:9" ht="12.75">
      <c r="F15" s="30"/>
      <c r="G15" s="14"/>
      <c r="H15" s="15"/>
      <c r="I15" s="15"/>
    </row>
    <row r="16" spans="6:9" ht="12.75">
      <c r="F16" s="14"/>
      <c r="G16" s="14"/>
      <c r="H16" s="15"/>
      <c r="I16" s="15"/>
    </row>
    <row r="17" spans="6:9" ht="12.75">
      <c r="F17" s="14"/>
      <c r="G17" s="14"/>
      <c r="H17" s="16"/>
      <c r="I17" s="16"/>
    </row>
    <row r="18" spans="6:9" ht="12.75">
      <c r="F18" s="14"/>
      <c r="G18" s="14"/>
      <c r="H18" s="16"/>
      <c r="I18" s="16"/>
    </row>
    <row r="19" spans="6:9" ht="12.75">
      <c r="F19" s="14"/>
      <c r="G19" s="14"/>
      <c r="H19" s="16"/>
      <c r="I19" s="16"/>
    </row>
    <row r="20" spans="6:8" ht="12.75">
      <c r="F20" s="17"/>
      <c r="G20" s="17"/>
      <c r="H20" s="18"/>
    </row>
    <row r="21" spans="6:8" ht="12.75">
      <c r="F21" s="17"/>
      <c r="G21" s="17"/>
      <c r="H21" s="18"/>
    </row>
    <row r="22" spans="6:8" ht="12.75">
      <c r="F22" s="17"/>
      <c r="G22" s="17"/>
      <c r="H22" s="18"/>
    </row>
    <row r="23" spans="6:8" ht="12.75">
      <c r="F23" s="17"/>
      <c r="G23" s="17"/>
      <c r="H23" s="18"/>
    </row>
    <row r="24" spans="6:8" ht="12.75">
      <c r="F24" s="17"/>
      <c r="G24" s="17"/>
      <c r="H24" s="18"/>
    </row>
    <row r="25" spans="6:8" ht="12.75">
      <c r="F25" s="17"/>
      <c r="G25" s="17"/>
      <c r="H25" s="18"/>
    </row>
    <row r="26" spans="6:8" ht="12.75">
      <c r="F26" s="17"/>
      <c r="G26" s="17"/>
      <c r="H26" s="18"/>
    </row>
    <row r="27" spans="6:8" ht="12.75">
      <c r="F27" s="17"/>
      <c r="G27" s="17"/>
      <c r="H27" s="18"/>
    </row>
    <row r="28" spans="6:8" ht="12.75">
      <c r="F28" s="17"/>
      <c r="G28" s="17"/>
      <c r="H28" s="18"/>
    </row>
    <row r="29" spans="6:8" ht="12.75">
      <c r="F29" s="17"/>
      <c r="G29" s="17"/>
      <c r="H29" s="18"/>
    </row>
    <row r="30" spans="6:8" ht="12.75">
      <c r="F30" s="17"/>
      <c r="G30" s="17"/>
      <c r="H30" s="18"/>
    </row>
    <row r="31" spans="6:8" ht="12.75">
      <c r="F31" s="17"/>
      <c r="G31" s="17"/>
      <c r="H31" s="18"/>
    </row>
    <row r="32" spans="6:8" ht="12.75">
      <c r="F32" s="17"/>
      <c r="G32" s="17"/>
      <c r="H32" s="18"/>
    </row>
    <row r="33" spans="6:8" ht="12.75">
      <c r="F33" s="17"/>
      <c r="G33" s="17"/>
      <c r="H33" s="18"/>
    </row>
    <row r="34" spans="6:8" ht="12.75">
      <c r="F34" s="17"/>
      <c r="G34" s="17"/>
      <c r="H34" s="18"/>
    </row>
    <row r="35" spans="6:8" ht="12.75">
      <c r="F35" s="17"/>
      <c r="G35" s="17"/>
      <c r="H35" s="18"/>
    </row>
    <row r="36" spans="6:8" ht="12.75">
      <c r="F36" s="17"/>
      <c r="G36" s="17"/>
      <c r="H36" s="18"/>
    </row>
    <row r="37" spans="6:8" ht="12.75">
      <c r="F37" s="17"/>
      <c r="G37" s="17"/>
      <c r="H37" s="18"/>
    </row>
    <row r="38" spans="6:8" ht="12.75">
      <c r="F38" s="17"/>
      <c r="G38" s="17"/>
      <c r="H38" s="18"/>
    </row>
    <row r="39" spans="6:8" ht="12.75">
      <c r="F39" s="17"/>
      <c r="G39" s="17"/>
      <c r="H39" s="18"/>
    </row>
    <row r="40" spans="6:7" ht="12.75">
      <c r="F40" s="17"/>
      <c r="G40" s="17"/>
    </row>
    <row r="42" spans="6:7" ht="12.75">
      <c r="F42" s="21"/>
      <c r="G42" s="21"/>
    </row>
  </sheetData>
  <sheetProtection/>
  <mergeCells count="10">
    <mergeCell ref="H1:I1"/>
    <mergeCell ref="H3:I3"/>
    <mergeCell ref="H2:I2"/>
    <mergeCell ref="A9:E9"/>
    <mergeCell ref="A10:E10"/>
    <mergeCell ref="F1:G1"/>
    <mergeCell ref="F3:G3"/>
    <mergeCell ref="A5:I5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1.28125" style="6" customWidth="1"/>
    <col min="2" max="2" width="13.28125" style="6" customWidth="1"/>
    <col min="3" max="3" width="68.421875" style="6" customWidth="1"/>
    <col min="4" max="16384" width="9.140625" style="6" customWidth="1"/>
  </cols>
  <sheetData>
    <row r="1" spans="1:3" s="24" customFormat="1" ht="12.75">
      <c r="A1" s="22"/>
      <c r="B1" s="22"/>
      <c r="C1" s="23"/>
    </row>
    <row r="3" spans="1:3" s="24" customFormat="1" ht="69.75" customHeight="1">
      <c r="A3" s="196" t="s">
        <v>881</v>
      </c>
      <c r="B3" s="196"/>
      <c r="C3" s="196"/>
    </row>
    <row r="4" spans="1:3" ht="17.25">
      <c r="A4" s="196"/>
      <c r="B4" s="196"/>
      <c r="C4" s="196"/>
    </row>
    <row r="6" spans="1:3" ht="26.25">
      <c r="A6" s="33" t="s">
        <v>55</v>
      </c>
      <c r="B6" s="34" t="s">
        <v>79</v>
      </c>
      <c r="C6" s="35" t="s">
        <v>80</v>
      </c>
    </row>
    <row r="7" spans="1:3" ht="12.75">
      <c r="A7" s="29">
        <v>1</v>
      </c>
      <c r="B7" s="29">
        <v>2</v>
      </c>
      <c r="C7" s="29">
        <v>3</v>
      </c>
    </row>
    <row r="8" spans="1:3" ht="92.25">
      <c r="A8" s="152" t="s">
        <v>39</v>
      </c>
      <c r="B8" s="38">
        <v>255840</v>
      </c>
      <c r="C8" s="168" t="s">
        <v>924</v>
      </c>
    </row>
  </sheetData>
  <sheetProtection/>
  <mergeCells count="2"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0.00390625" style="6" customWidth="1"/>
    <col min="2" max="2" width="11.00390625" style="6" customWidth="1"/>
    <col min="3" max="3" width="14.00390625" style="6" customWidth="1"/>
    <col min="4" max="4" width="8.00390625" style="6" customWidth="1"/>
    <col min="5" max="5" width="8.421875" style="6" customWidth="1"/>
    <col min="6" max="6" width="15.7109375" style="6" customWidth="1"/>
    <col min="7" max="16384" width="9.140625" style="6" customWidth="1"/>
  </cols>
  <sheetData>
    <row r="1" spans="1:7" s="24" customFormat="1" ht="15">
      <c r="A1" s="22"/>
      <c r="B1" s="22"/>
      <c r="C1" s="23"/>
      <c r="E1" s="23"/>
      <c r="F1" s="23"/>
      <c r="G1" s="25"/>
    </row>
    <row r="2" spans="1:6" s="24" customFormat="1" ht="12.75">
      <c r="A2" s="10"/>
      <c r="B2" s="10"/>
      <c r="C2" s="10"/>
      <c r="D2" s="4"/>
      <c r="E2" s="4"/>
      <c r="F2" s="4"/>
    </row>
    <row r="3" spans="1:6" s="24" customFormat="1" ht="41.25" customHeight="1">
      <c r="A3" s="196" t="s">
        <v>882</v>
      </c>
      <c r="B3" s="196"/>
      <c r="C3" s="196"/>
      <c r="D3" s="196"/>
      <c r="E3" s="196"/>
      <c r="F3" s="196"/>
    </row>
    <row r="5" spans="1:6" ht="12.75">
      <c r="A5" s="197" t="s">
        <v>83</v>
      </c>
      <c r="B5" s="197" t="s">
        <v>84</v>
      </c>
      <c r="C5" s="197" t="s">
        <v>93</v>
      </c>
      <c r="D5" s="197"/>
      <c r="E5" s="197"/>
      <c r="F5" s="198" t="s">
        <v>94</v>
      </c>
    </row>
    <row r="6" spans="1:6" ht="35.25" customHeight="1">
      <c r="A6" s="197"/>
      <c r="B6" s="197"/>
      <c r="C6" s="27"/>
      <c r="D6" s="197" t="s">
        <v>85</v>
      </c>
      <c r="E6" s="197"/>
      <c r="F6" s="199"/>
    </row>
    <row r="7" spans="1:6" ht="61.5" customHeight="1">
      <c r="A7" s="197"/>
      <c r="B7" s="197"/>
      <c r="C7" s="27" t="s">
        <v>86</v>
      </c>
      <c r="D7" s="27" t="s">
        <v>81</v>
      </c>
      <c r="E7" s="28" t="s">
        <v>82</v>
      </c>
      <c r="F7" s="200"/>
    </row>
    <row r="8" spans="1:6" ht="12.75">
      <c r="A8" s="26">
        <v>1</v>
      </c>
      <c r="B8" s="26">
        <v>2</v>
      </c>
      <c r="C8" s="26">
        <v>3</v>
      </c>
      <c r="D8" s="26">
        <v>4</v>
      </c>
      <c r="E8" s="29">
        <v>5</v>
      </c>
      <c r="F8" s="29">
        <v>6</v>
      </c>
    </row>
    <row r="9" spans="1:2" ht="12.75">
      <c r="A9" s="32" t="s">
        <v>883</v>
      </c>
      <c r="B9" s="39">
        <v>0</v>
      </c>
    </row>
    <row r="10" ht="12.75">
      <c r="B10" s="40"/>
    </row>
    <row r="11" spans="1:2" ht="12.75">
      <c r="A11" s="32" t="s">
        <v>884</v>
      </c>
      <c r="B11" s="39">
        <v>0</v>
      </c>
    </row>
    <row r="13" ht="12.75">
      <c r="B13" s="6" t="s">
        <v>113</v>
      </c>
    </row>
  </sheetData>
  <sheetProtection/>
  <mergeCells count="6">
    <mergeCell ref="A3:F3"/>
    <mergeCell ref="A5:A7"/>
    <mergeCell ref="B5:B7"/>
    <mergeCell ref="C5:E5"/>
    <mergeCell ref="F5:F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2.7109375" style="0" customWidth="1"/>
    <col min="2" max="2" width="17.140625" style="0" customWidth="1"/>
    <col min="3" max="3" width="19.7109375" style="0" customWidth="1"/>
    <col min="4" max="4" width="13.140625" style="0" bestFit="1" customWidth="1"/>
    <col min="5" max="5" width="16.57421875" style="0" customWidth="1"/>
    <col min="6" max="6" width="18.7109375" style="0" customWidth="1"/>
  </cols>
  <sheetData>
    <row r="2" spans="1:6" ht="72" customHeight="1" thickBot="1">
      <c r="A2" s="201" t="s">
        <v>885</v>
      </c>
      <c r="B2" s="201"/>
      <c r="C2" s="201"/>
      <c r="D2" s="201"/>
      <c r="E2" s="201"/>
      <c r="F2" s="41"/>
    </row>
    <row r="3" spans="1:6" ht="69" customHeight="1">
      <c r="A3" s="42" t="s">
        <v>209</v>
      </c>
      <c r="B3" s="43" t="s">
        <v>243</v>
      </c>
      <c r="C3" s="43" t="s">
        <v>246</v>
      </c>
      <c r="D3" s="43" t="s">
        <v>577</v>
      </c>
      <c r="E3" s="44" t="s">
        <v>244</v>
      </c>
      <c r="F3" s="41"/>
    </row>
    <row r="4" spans="1:5" ht="32.25">
      <c r="A4" s="45" t="s">
        <v>25</v>
      </c>
      <c r="B4" s="144">
        <f>SUM(B5:B9)</f>
        <v>25</v>
      </c>
      <c r="C4" s="144">
        <f>SUM(C5:C9)</f>
        <v>21</v>
      </c>
      <c r="D4" s="145">
        <f>SUM(D5:D9)</f>
        <v>8700.8</v>
      </c>
      <c r="E4" s="145">
        <f>SUM(E5:E9)</f>
        <v>2556.04</v>
      </c>
    </row>
    <row r="5" spans="1:5" ht="15">
      <c r="A5" s="46" t="s">
        <v>240</v>
      </c>
      <c r="B5" s="146">
        <v>1</v>
      </c>
      <c r="C5" s="147">
        <v>1</v>
      </c>
      <c r="D5" s="145">
        <v>1035.18</v>
      </c>
      <c r="E5" s="148">
        <v>302.03</v>
      </c>
    </row>
    <row r="6" spans="1:5" ht="15">
      <c r="A6" s="47" t="s">
        <v>237</v>
      </c>
      <c r="B6" s="144">
        <v>12</v>
      </c>
      <c r="C6" s="144">
        <v>11</v>
      </c>
      <c r="D6" s="145">
        <v>4692.39</v>
      </c>
      <c r="E6" s="148">
        <v>1375.21</v>
      </c>
    </row>
    <row r="7" spans="1:5" ht="30.75">
      <c r="A7" s="47" t="s">
        <v>238</v>
      </c>
      <c r="B7" s="144">
        <v>7</v>
      </c>
      <c r="C7" s="144">
        <v>6</v>
      </c>
      <c r="D7" s="145">
        <v>1866.88</v>
      </c>
      <c r="E7" s="148">
        <v>546.99</v>
      </c>
    </row>
    <row r="8" spans="1:5" ht="15">
      <c r="A8" s="47" t="s">
        <v>239</v>
      </c>
      <c r="B8" s="144">
        <v>4</v>
      </c>
      <c r="C8" s="144">
        <v>2</v>
      </c>
      <c r="D8" s="145">
        <v>824.21</v>
      </c>
      <c r="E8" s="148">
        <v>248.91</v>
      </c>
    </row>
    <row r="9" spans="1:5" ht="15">
      <c r="A9" s="47" t="s">
        <v>245</v>
      </c>
      <c r="B9" s="144">
        <v>1</v>
      </c>
      <c r="C9" s="144">
        <v>1</v>
      </c>
      <c r="D9" s="145">
        <v>282.14</v>
      </c>
      <c r="E9" s="148">
        <v>82.9</v>
      </c>
    </row>
    <row r="10" spans="1:5" ht="32.25">
      <c r="A10" s="45" t="s">
        <v>241</v>
      </c>
      <c r="B10" s="144">
        <v>25.25</v>
      </c>
      <c r="C10" s="144">
        <v>21</v>
      </c>
      <c r="D10" s="145">
        <v>11191.1</v>
      </c>
      <c r="E10" s="148">
        <v>3352.28</v>
      </c>
    </row>
    <row r="11" spans="1:5" ht="48.75" thickBot="1">
      <c r="A11" s="48" t="s">
        <v>242</v>
      </c>
      <c r="B11" s="149">
        <v>9.25</v>
      </c>
      <c r="C11" s="149">
        <v>9</v>
      </c>
      <c r="D11" s="150">
        <v>3773.54</v>
      </c>
      <c r="E11" s="151">
        <v>1136.55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1">
      <selection activeCell="F50" sqref="F50"/>
    </sheetView>
  </sheetViews>
  <sheetFormatPr defaultColWidth="9.140625" defaultRowHeight="12.75"/>
  <cols>
    <col min="1" max="1" width="57.57421875" style="0" customWidth="1"/>
    <col min="2" max="2" width="14.28125" style="0" bestFit="1" customWidth="1"/>
    <col min="3" max="5" width="16.421875" style="0" customWidth="1"/>
    <col min="6" max="6" width="19.00390625" style="0" customWidth="1"/>
    <col min="10" max="10" width="12.7109375" style="0" bestFit="1" customWidth="1"/>
  </cols>
  <sheetData>
    <row r="1" spans="1:6" ht="12.75">
      <c r="A1" s="202" t="s">
        <v>886</v>
      </c>
      <c r="B1" s="202"/>
      <c r="C1" s="202"/>
      <c r="D1" s="202"/>
      <c r="E1" s="202"/>
      <c r="F1" s="202"/>
    </row>
    <row r="2" spans="1:6" ht="38.25" customHeight="1">
      <c r="A2" s="203"/>
      <c r="B2" s="203"/>
      <c r="C2" s="203"/>
      <c r="D2" s="203"/>
      <c r="E2" s="203"/>
      <c r="F2" s="203"/>
    </row>
    <row r="3" spans="1:6" ht="41.25">
      <c r="A3" s="59" t="s">
        <v>209</v>
      </c>
      <c r="B3" s="60" t="s">
        <v>210</v>
      </c>
      <c r="C3" s="60" t="s">
        <v>455</v>
      </c>
      <c r="D3" s="60" t="s">
        <v>2</v>
      </c>
      <c r="E3" s="60" t="s">
        <v>139</v>
      </c>
      <c r="F3" s="60" t="s">
        <v>236</v>
      </c>
    </row>
    <row r="4" spans="1:6" ht="13.5">
      <c r="A4" s="50">
        <v>1</v>
      </c>
      <c r="B4" s="50">
        <v>2</v>
      </c>
      <c r="C4" s="50">
        <v>3</v>
      </c>
      <c r="D4" s="50">
        <v>4</v>
      </c>
      <c r="E4" s="141"/>
      <c r="F4" s="50">
        <v>5</v>
      </c>
    </row>
    <row r="5" spans="1:10" ht="13.5">
      <c r="A5" s="51" t="s">
        <v>389</v>
      </c>
      <c r="B5" s="52"/>
      <c r="C5" s="53">
        <f>C12+C22+C27+C36+C41+C46+C52+C61+C64+C67+C73+C81+C84+C89+C97+C102+C107+C109+C111+C113</f>
        <v>301103137.78</v>
      </c>
      <c r="D5" s="53">
        <f>D12+D22+D27+D36+D41+D46+D52+D61+D64+D67+D73+D81+D84+D89+D97+D102+D107+D109+D111+D113</f>
        <v>273005171.61</v>
      </c>
      <c r="E5" s="142">
        <f>C5-D5</f>
        <v>28097966.169999957</v>
      </c>
      <c r="J5" s="169"/>
    </row>
    <row r="6" spans="1:5" ht="13.5">
      <c r="A6" s="51"/>
      <c r="B6" s="52"/>
      <c r="C6" s="53"/>
      <c r="D6" s="53"/>
      <c r="E6" s="53"/>
    </row>
    <row r="7" spans="1:5" ht="27" hidden="1">
      <c r="A7" s="57" t="s">
        <v>37</v>
      </c>
      <c r="B7" s="58" t="s">
        <v>162</v>
      </c>
      <c r="C7" s="55">
        <f>C8+C10</f>
        <v>301177</v>
      </c>
      <c r="D7" s="55">
        <f>D8+D10</f>
        <v>301177</v>
      </c>
      <c r="E7" s="55"/>
    </row>
    <row r="8" spans="1:5" ht="54.75" hidden="1">
      <c r="A8" s="57" t="s">
        <v>101</v>
      </c>
      <c r="B8" s="58" t="s">
        <v>162</v>
      </c>
      <c r="C8" s="55">
        <f>C9</f>
        <v>254384.87</v>
      </c>
      <c r="D8" s="55">
        <f>D9</f>
        <v>254384.87</v>
      </c>
      <c r="E8" s="55"/>
    </row>
    <row r="9" spans="1:5" ht="27" hidden="1">
      <c r="A9" s="57" t="s">
        <v>406</v>
      </c>
      <c r="B9" s="58" t="s">
        <v>162</v>
      </c>
      <c r="C9" s="56">
        <v>254384.87</v>
      </c>
      <c r="D9" s="56">
        <v>254384.87</v>
      </c>
      <c r="E9" s="56"/>
    </row>
    <row r="10" spans="1:5" ht="27" hidden="1">
      <c r="A10" s="54" t="s">
        <v>100</v>
      </c>
      <c r="B10" s="58" t="s">
        <v>162</v>
      </c>
      <c r="C10" s="55">
        <f>C11</f>
        <v>46792.13</v>
      </c>
      <c r="D10" s="55">
        <f>D11</f>
        <v>46792.13</v>
      </c>
      <c r="E10" s="55"/>
    </row>
    <row r="11" spans="1:5" ht="27" hidden="1">
      <c r="A11" s="54" t="s">
        <v>95</v>
      </c>
      <c r="B11" s="58" t="s">
        <v>162</v>
      </c>
      <c r="C11" s="56">
        <v>46792.13</v>
      </c>
      <c r="D11" s="56">
        <v>46792.13</v>
      </c>
      <c r="E11" s="56"/>
    </row>
    <row r="12" spans="1:6" s="1" customFormat="1" ht="27">
      <c r="A12" s="61" t="s">
        <v>211</v>
      </c>
      <c r="B12" s="62" t="s">
        <v>201</v>
      </c>
      <c r="C12" s="63">
        <f>C13+C18</f>
        <v>2511944.8699999996</v>
      </c>
      <c r="D12" s="63">
        <f>D13+D18</f>
        <v>2511944.8699999996</v>
      </c>
      <c r="E12" s="63">
        <f>C12-D12</f>
        <v>0</v>
      </c>
      <c r="F12" s="90"/>
    </row>
    <row r="13" spans="1:6" s="1" customFormat="1" ht="41.25">
      <c r="A13" s="61" t="s">
        <v>138</v>
      </c>
      <c r="B13" s="62" t="s">
        <v>205</v>
      </c>
      <c r="C13" s="63">
        <f>+C14</f>
        <v>296769.65</v>
      </c>
      <c r="D13" s="63">
        <f>+D14</f>
        <v>296769.65</v>
      </c>
      <c r="E13" s="63">
        <f aca="true" t="shared" si="0" ref="E13:E79">C13-D13</f>
        <v>0</v>
      </c>
      <c r="F13" s="90"/>
    </row>
    <row r="14" spans="1:6" s="1" customFormat="1" ht="27">
      <c r="A14" s="64" t="s">
        <v>390</v>
      </c>
      <c r="B14" s="62" t="s">
        <v>391</v>
      </c>
      <c r="C14" s="63">
        <f>C15+C16+C17</f>
        <v>296769.65</v>
      </c>
      <c r="D14" s="63">
        <f>D15+D16+D17</f>
        <v>296769.65</v>
      </c>
      <c r="E14" s="63">
        <f t="shared" si="0"/>
        <v>0</v>
      </c>
      <c r="F14" s="90"/>
    </row>
    <row r="15" spans="1:6" s="1" customFormat="1" ht="41.25">
      <c r="A15" s="64" t="s">
        <v>392</v>
      </c>
      <c r="B15" s="62" t="s">
        <v>393</v>
      </c>
      <c r="C15" s="161">
        <v>54800</v>
      </c>
      <c r="D15" s="161">
        <v>54800</v>
      </c>
      <c r="E15" s="63">
        <f t="shared" si="0"/>
        <v>0</v>
      </c>
      <c r="F15" s="90"/>
    </row>
    <row r="16" spans="1:6" s="1" customFormat="1" ht="27">
      <c r="A16" s="64" t="s">
        <v>202</v>
      </c>
      <c r="B16" s="62" t="s">
        <v>394</v>
      </c>
      <c r="C16" s="161">
        <v>229339.28</v>
      </c>
      <c r="D16" s="161">
        <v>229339.28</v>
      </c>
      <c r="E16" s="63">
        <f t="shared" si="0"/>
        <v>0</v>
      </c>
      <c r="F16" s="90"/>
    </row>
    <row r="17" spans="1:6" s="1" customFormat="1" ht="110.25">
      <c r="A17" s="66" t="s">
        <v>395</v>
      </c>
      <c r="B17" s="62" t="s">
        <v>396</v>
      </c>
      <c r="C17" s="161">
        <v>12630.37</v>
      </c>
      <c r="D17" s="161">
        <v>12630.37</v>
      </c>
      <c r="E17" s="63">
        <f t="shared" si="0"/>
        <v>0</v>
      </c>
      <c r="F17" s="90"/>
    </row>
    <row r="18" spans="1:6" s="1" customFormat="1" ht="27">
      <c r="A18" s="61" t="s">
        <v>212</v>
      </c>
      <c r="B18" s="62" t="s">
        <v>204</v>
      </c>
      <c r="C18" s="63">
        <f>C19</f>
        <v>2215175.2199999997</v>
      </c>
      <c r="D18" s="63">
        <f>D19</f>
        <v>2215175.2199999997</v>
      </c>
      <c r="E18" s="63">
        <f t="shared" si="0"/>
        <v>0</v>
      </c>
      <c r="F18" s="90"/>
    </row>
    <row r="19" spans="1:6" s="1" customFormat="1" ht="27">
      <c r="A19" s="65" t="s">
        <v>397</v>
      </c>
      <c r="B19" s="62" t="s">
        <v>398</v>
      </c>
      <c r="C19" s="63">
        <f>C20+C21</f>
        <v>2215175.2199999997</v>
      </c>
      <c r="D19" s="63">
        <f>D20+D21</f>
        <v>2215175.2199999997</v>
      </c>
      <c r="E19" s="63">
        <f t="shared" si="0"/>
        <v>0</v>
      </c>
      <c r="F19" s="90"/>
    </row>
    <row r="20" spans="1:6" s="1" customFormat="1" ht="13.5">
      <c r="A20" s="64" t="s">
        <v>213</v>
      </c>
      <c r="B20" s="62" t="s">
        <v>399</v>
      </c>
      <c r="C20" s="161">
        <v>254280</v>
      </c>
      <c r="D20" s="161">
        <v>254280</v>
      </c>
      <c r="E20" s="63">
        <f t="shared" si="0"/>
        <v>0</v>
      </c>
      <c r="F20" s="90"/>
    </row>
    <row r="21" spans="1:6" s="1" customFormat="1" ht="13.5">
      <c r="A21" s="65" t="s">
        <v>400</v>
      </c>
      <c r="B21" s="62" t="s">
        <v>401</v>
      </c>
      <c r="C21" s="161">
        <v>1960895.22</v>
      </c>
      <c r="D21" s="161">
        <v>1960895.22</v>
      </c>
      <c r="E21" s="63">
        <f t="shared" si="0"/>
        <v>0</v>
      </c>
      <c r="F21" s="90"/>
    </row>
    <row r="22" spans="1:6" s="1" customFormat="1" ht="27">
      <c r="A22" s="61" t="s">
        <v>96</v>
      </c>
      <c r="B22" s="67" t="s">
        <v>149</v>
      </c>
      <c r="C22" s="63">
        <f>C23</f>
        <v>12018354.880000003</v>
      </c>
      <c r="D22" s="63">
        <f>D23</f>
        <v>12018354.880000003</v>
      </c>
      <c r="E22" s="63">
        <f t="shared" si="0"/>
        <v>0</v>
      </c>
      <c r="F22" s="90"/>
    </row>
    <row r="23" spans="1:6" s="1" customFormat="1" ht="41.25">
      <c r="A23" s="68" t="s">
        <v>402</v>
      </c>
      <c r="B23" s="67" t="s">
        <v>403</v>
      </c>
      <c r="C23" s="63">
        <f>C24+C25+C26</f>
        <v>12018354.880000003</v>
      </c>
      <c r="D23" s="63">
        <f>D24+D25+D26</f>
        <v>12018354.880000003</v>
      </c>
      <c r="E23" s="63">
        <f t="shared" si="0"/>
        <v>0</v>
      </c>
      <c r="F23" s="90"/>
    </row>
    <row r="24" spans="1:6" s="1" customFormat="1" ht="41.25">
      <c r="A24" s="68" t="s">
        <v>98</v>
      </c>
      <c r="B24" s="67" t="s">
        <v>147</v>
      </c>
      <c r="C24" s="161">
        <v>9834631.71</v>
      </c>
      <c r="D24" s="161">
        <v>9834631.71</v>
      </c>
      <c r="E24" s="63">
        <f t="shared" si="0"/>
        <v>0</v>
      </c>
      <c r="F24" s="90"/>
    </row>
    <row r="25" spans="1:6" s="1" customFormat="1" ht="27">
      <c r="A25" s="68" t="s">
        <v>927</v>
      </c>
      <c r="B25" s="67" t="s">
        <v>926</v>
      </c>
      <c r="C25" s="161">
        <v>641091.55</v>
      </c>
      <c r="D25" s="161">
        <v>641091.55</v>
      </c>
      <c r="E25" s="63">
        <f>C25-D25</f>
        <v>0</v>
      </c>
      <c r="F25" s="90"/>
    </row>
    <row r="26" spans="1:6" s="1" customFormat="1" ht="41.25">
      <c r="A26" s="69" t="s">
        <v>148</v>
      </c>
      <c r="B26" s="67" t="s">
        <v>150</v>
      </c>
      <c r="C26" s="161">
        <v>1542631.62</v>
      </c>
      <c r="D26" s="161">
        <v>1542631.62</v>
      </c>
      <c r="E26" s="63">
        <f t="shared" si="0"/>
        <v>0</v>
      </c>
      <c r="F26" s="90"/>
    </row>
    <row r="27" spans="1:6" s="1" customFormat="1" ht="41.25">
      <c r="A27" s="61" t="s">
        <v>214</v>
      </c>
      <c r="B27" s="67" t="s">
        <v>163</v>
      </c>
      <c r="C27" s="63">
        <f>C28</f>
        <v>4084380.51</v>
      </c>
      <c r="D27" s="63">
        <f>D28</f>
        <v>4048716.35</v>
      </c>
      <c r="E27" s="63">
        <f t="shared" si="0"/>
        <v>35664.15999999968</v>
      </c>
      <c r="F27" s="90"/>
    </row>
    <row r="28" spans="1:6" s="1" customFormat="1" ht="27">
      <c r="A28" s="64" t="s">
        <v>404</v>
      </c>
      <c r="B28" s="67" t="s">
        <v>405</v>
      </c>
      <c r="C28" s="63">
        <f>C29+C30+C31+C32+C33+C34+C35</f>
        <v>4084380.51</v>
      </c>
      <c r="D28" s="63">
        <f>D29+D30+D31+D32+D33+D34+D35</f>
        <v>4048716.35</v>
      </c>
      <c r="E28" s="63">
        <f t="shared" si="0"/>
        <v>35664.15999999968</v>
      </c>
      <c r="F28" s="90"/>
    </row>
    <row r="29" spans="1:6" s="1" customFormat="1" ht="13.5">
      <c r="A29" s="64" t="s">
        <v>215</v>
      </c>
      <c r="B29" s="67" t="s">
        <v>146</v>
      </c>
      <c r="C29" s="161">
        <v>255840</v>
      </c>
      <c r="D29" s="161">
        <v>255840</v>
      </c>
      <c r="E29" s="63">
        <f t="shared" si="0"/>
        <v>0</v>
      </c>
      <c r="F29" s="92"/>
    </row>
    <row r="30" spans="1:6" s="1" customFormat="1" ht="52.5">
      <c r="A30" s="64" t="s">
        <v>744</v>
      </c>
      <c r="B30" s="62" t="s">
        <v>745</v>
      </c>
      <c r="C30" s="161">
        <v>91700</v>
      </c>
      <c r="D30" s="161">
        <v>61700</v>
      </c>
      <c r="E30" s="63">
        <f t="shared" si="0"/>
        <v>30000</v>
      </c>
      <c r="F30" s="92" t="s">
        <v>578</v>
      </c>
    </row>
    <row r="31" spans="1:6" s="1" customFormat="1" ht="13.5">
      <c r="A31" s="65" t="s">
        <v>216</v>
      </c>
      <c r="B31" s="62" t="s">
        <v>164</v>
      </c>
      <c r="C31" s="161">
        <v>1844272.04</v>
      </c>
      <c r="D31" s="161">
        <v>1844272.04</v>
      </c>
      <c r="E31" s="63">
        <f t="shared" si="0"/>
        <v>0</v>
      </c>
      <c r="F31" s="90"/>
    </row>
    <row r="32" spans="1:6" s="1" customFormat="1" ht="13.5">
      <c r="A32" s="65" t="s">
        <v>217</v>
      </c>
      <c r="B32" s="62" t="s">
        <v>165</v>
      </c>
      <c r="C32" s="161">
        <v>231750</v>
      </c>
      <c r="D32" s="161">
        <v>231750</v>
      </c>
      <c r="E32" s="63">
        <f t="shared" si="0"/>
        <v>0</v>
      </c>
      <c r="F32" s="90"/>
    </row>
    <row r="33" spans="1:6" s="1" customFormat="1" ht="27">
      <c r="A33" s="65" t="s">
        <v>218</v>
      </c>
      <c r="B33" s="62" t="s">
        <v>168</v>
      </c>
      <c r="C33" s="161">
        <v>472840</v>
      </c>
      <c r="D33" s="161">
        <v>472840</v>
      </c>
      <c r="E33" s="63">
        <f t="shared" si="0"/>
        <v>0</v>
      </c>
      <c r="F33" s="90"/>
    </row>
    <row r="34" spans="1:6" s="1" customFormat="1" ht="52.5">
      <c r="A34" s="64" t="s">
        <v>102</v>
      </c>
      <c r="B34" s="62" t="s">
        <v>172</v>
      </c>
      <c r="C34" s="161">
        <v>827080.47</v>
      </c>
      <c r="D34" s="161">
        <v>821416.31</v>
      </c>
      <c r="E34" s="63">
        <f t="shared" si="0"/>
        <v>5664.159999999916</v>
      </c>
      <c r="F34" s="92" t="s">
        <v>578</v>
      </c>
    </row>
    <row r="35" spans="1:6" s="1" customFormat="1" ht="27">
      <c r="A35" s="65" t="s">
        <v>219</v>
      </c>
      <c r="B35" s="62" t="s">
        <v>169</v>
      </c>
      <c r="C35" s="161">
        <v>360898</v>
      </c>
      <c r="D35" s="161">
        <v>360898</v>
      </c>
      <c r="E35" s="63">
        <f t="shared" si="0"/>
        <v>0</v>
      </c>
      <c r="F35" s="90"/>
    </row>
    <row r="36" spans="1:6" s="1" customFormat="1" ht="27">
      <c r="A36" s="61" t="s">
        <v>198</v>
      </c>
      <c r="B36" s="62" t="s">
        <v>199</v>
      </c>
      <c r="C36" s="63">
        <f>C37</f>
        <v>24452076.13</v>
      </c>
      <c r="D36" s="63">
        <f>D37</f>
        <v>24430105.96</v>
      </c>
      <c r="E36" s="63">
        <f t="shared" si="0"/>
        <v>21970.169999998063</v>
      </c>
      <c r="F36" s="92"/>
    </row>
    <row r="37" spans="1:6" s="1" customFormat="1" ht="27">
      <c r="A37" s="70" t="s">
        <v>407</v>
      </c>
      <c r="B37" s="62" t="s">
        <v>408</v>
      </c>
      <c r="C37" s="63">
        <f>C38+C39+C40</f>
        <v>24452076.13</v>
      </c>
      <c r="D37" s="63">
        <f>D38+D39+D40</f>
        <v>24430105.96</v>
      </c>
      <c r="E37" s="63">
        <f t="shared" si="0"/>
        <v>21970.169999998063</v>
      </c>
      <c r="F37" s="90"/>
    </row>
    <row r="38" spans="1:6" s="1" customFormat="1" ht="52.5">
      <c r="A38" s="70" t="s">
        <v>111</v>
      </c>
      <c r="B38" s="62" t="s">
        <v>409</v>
      </c>
      <c r="C38" s="161">
        <v>17714452.11</v>
      </c>
      <c r="D38" s="161">
        <v>17692481.94</v>
      </c>
      <c r="E38" s="63">
        <f t="shared" si="0"/>
        <v>21970.169999998063</v>
      </c>
      <c r="F38" s="92" t="s">
        <v>578</v>
      </c>
    </row>
    <row r="39" spans="1:6" s="1" customFormat="1" ht="13.5">
      <c r="A39" s="70" t="s">
        <v>109</v>
      </c>
      <c r="B39" s="62" t="s">
        <v>410</v>
      </c>
      <c r="C39" s="161">
        <v>3269235.02</v>
      </c>
      <c r="D39" s="161">
        <v>3269235.02</v>
      </c>
      <c r="E39" s="63">
        <f t="shared" si="0"/>
        <v>0</v>
      </c>
      <c r="F39" s="90"/>
    </row>
    <row r="40" spans="1:6" s="1" customFormat="1" ht="13.5">
      <c r="A40" s="70" t="s">
        <v>110</v>
      </c>
      <c r="B40" s="62" t="s">
        <v>411</v>
      </c>
      <c r="C40" s="161">
        <v>3468389</v>
      </c>
      <c r="D40" s="161">
        <v>3468389</v>
      </c>
      <c r="E40" s="63">
        <f t="shared" si="0"/>
        <v>0</v>
      </c>
      <c r="F40" s="90"/>
    </row>
    <row r="41" spans="1:6" s="1" customFormat="1" ht="41.25">
      <c r="A41" s="61" t="s">
        <v>112</v>
      </c>
      <c r="B41" s="62" t="s">
        <v>206</v>
      </c>
      <c r="C41" s="63">
        <f>C42</f>
        <v>5684218.09</v>
      </c>
      <c r="D41" s="63">
        <f>D42</f>
        <v>5684218.09</v>
      </c>
      <c r="E41" s="63">
        <f t="shared" si="0"/>
        <v>0</v>
      </c>
      <c r="F41" s="90"/>
    </row>
    <row r="42" spans="1:6" s="1" customFormat="1" ht="27">
      <c r="A42" s="66" t="s">
        <v>412</v>
      </c>
      <c r="B42" s="62" t="s">
        <v>413</v>
      </c>
      <c r="C42" s="63">
        <f>C44+C43+C45</f>
        <v>5684218.09</v>
      </c>
      <c r="D42" s="63">
        <f>D44+D43+D45</f>
        <v>5684218.09</v>
      </c>
      <c r="E42" s="63">
        <f t="shared" si="0"/>
        <v>0</v>
      </c>
      <c r="F42" s="90"/>
    </row>
    <row r="43" spans="1:6" s="1" customFormat="1" ht="27">
      <c r="A43" s="70" t="s">
        <v>111</v>
      </c>
      <c r="B43" s="62" t="s">
        <v>220</v>
      </c>
      <c r="C43" s="161">
        <v>5212325.89</v>
      </c>
      <c r="D43" s="161">
        <v>5212325.89</v>
      </c>
      <c r="E43" s="63">
        <f t="shared" si="0"/>
        <v>0</v>
      </c>
      <c r="F43" s="90"/>
    </row>
    <row r="44" spans="1:6" s="1" customFormat="1" ht="13.5">
      <c r="A44" s="70" t="s">
        <v>414</v>
      </c>
      <c r="B44" s="62" t="s">
        <v>415</v>
      </c>
      <c r="C44" s="161">
        <v>23247</v>
      </c>
      <c r="D44" s="161">
        <v>23247</v>
      </c>
      <c r="E44" s="63">
        <f t="shared" si="0"/>
        <v>0</v>
      </c>
      <c r="F44" s="90"/>
    </row>
    <row r="45" spans="1:6" s="1" customFormat="1" ht="27">
      <c r="A45" s="70" t="s">
        <v>207</v>
      </c>
      <c r="B45" s="62" t="s">
        <v>208</v>
      </c>
      <c r="C45" s="161">
        <v>448645.2</v>
      </c>
      <c r="D45" s="161">
        <v>448645.2</v>
      </c>
      <c r="E45" s="63">
        <f t="shared" si="0"/>
        <v>0</v>
      </c>
      <c r="F45" s="90"/>
    </row>
    <row r="46" spans="1:6" s="1" customFormat="1" ht="41.25">
      <c r="A46" s="61" t="s">
        <v>746</v>
      </c>
      <c r="B46" s="62" t="s">
        <v>755</v>
      </c>
      <c r="C46" s="63">
        <f>C47+C49</f>
        <v>91811128.23</v>
      </c>
      <c r="D46" s="63">
        <f>D47+D49</f>
        <v>66601541.550000004</v>
      </c>
      <c r="E46" s="63">
        <f t="shared" si="0"/>
        <v>25209586.68</v>
      </c>
      <c r="F46" s="90"/>
    </row>
    <row r="47" spans="1:6" s="1" customFormat="1" ht="27">
      <c r="A47" s="162" t="s">
        <v>751</v>
      </c>
      <c r="B47" s="62" t="s">
        <v>754</v>
      </c>
      <c r="C47" s="63">
        <f>C48</f>
        <v>277538.09</v>
      </c>
      <c r="D47" s="63">
        <f>D48</f>
        <v>247538.09</v>
      </c>
      <c r="E47" s="63">
        <f t="shared" si="0"/>
        <v>30000.00000000003</v>
      </c>
      <c r="F47" s="90"/>
    </row>
    <row r="48" spans="1:6" s="1" customFormat="1" ht="52.5">
      <c r="A48" s="70" t="s">
        <v>747</v>
      </c>
      <c r="B48" s="62" t="s">
        <v>752</v>
      </c>
      <c r="C48" s="161">
        <v>277538.09</v>
      </c>
      <c r="D48" s="161">
        <v>247538.09</v>
      </c>
      <c r="E48" s="63">
        <f t="shared" si="0"/>
        <v>30000.00000000003</v>
      </c>
      <c r="F48" s="92" t="s">
        <v>578</v>
      </c>
    </row>
    <row r="49" spans="1:6" s="1" customFormat="1" ht="41.25">
      <c r="A49" s="162" t="s">
        <v>748</v>
      </c>
      <c r="B49" s="62" t="s">
        <v>753</v>
      </c>
      <c r="C49" s="63">
        <f>+C50+C51</f>
        <v>91533590.14</v>
      </c>
      <c r="D49" s="63">
        <f>+D50+D51</f>
        <v>66354003.46</v>
      </c>
      <c r="E49" s="63">
        <f t="shared" si="0"/>
        <v>25179586.68</v>
      </c>
      <c r="F49" s="92"/>
    </row>
    <row r="50" spans="1:6" s="1" customFormat="1" ht="52.5">
      <c r="A50" s="70" t="s">
        <v>749</v>
      </c>
      <c r="B50" s="62" t="s">
        <v>756</v>
      </c>
      <c r="C50" s="161">
        <v>90627316.97</v>
      </c>
      <c r="D50" s="161">
        <v>65690463.42</v>
      </c>
      <c r="E50" s="63">
        <f>C50-D50</f>
        <v>24936853.549999997</v>
      </c>
      <c r="F50" s="92" t="s">
        <v>939</v>
      </c>
    </row>
    <row r="51" spans="1:6" s="1" customFormat="1" ht="52.5">
      <c r="A51" s="70" t="s">
        <v>750</v>
      </c>
      <c r="B51" s="62" t="s">
        <v>757</v>
      </c>
      <c r="C51" s="161">
        <v>906273.17</v>
      </c>
      <c r="D51" s="161">
        <v>663540.04</v>
      </c>
      <c r="E51" s="63">
        <f>C51-D51</f>
        <v>242733.13</v>
      </c>
      <c r="F51" s="92" t="s">
        <v>939</v>
      </c>
    </row>
    <row r="52" spans="1:6" s="1" customFormat="1" ht="41.25">
      <c r="A52" s="61" t="s">
        <v>105</v>
      </c>
      <c r="B52" s="62" t="s">
        <v>183</v>
      </c>
      <c r="C52" s="63">
        <f>C53</f>
        <v>21098932.13</v>
      </c>
      <c r="D52" s="63">
        <f>D53</f>
        <v>19411409.28</v>
      </c>
      <c r="E52" s="63">
        <f t="shared" si="0"/>
        <v>1687522.8499999978</v>
      </c>
      <c r="F52" s="90"/>
    </row>
    <row r="53" spans="1:6" s="1" customFormat="1" ht="27">
      <c r="A53" s="91" t="s">
        <v>416</v>
      </c>
      <c r="B53" s="62" t="s">
        <v>417</v>
      </c>
      <c r="C53" s="63">
        <f>C54+C55+C56+C57+C59+C58+C60</f>
        <v>21098932.13</v>
      </c>
      <c r="D53" s="63">
        <f>D54+D55+D56+D57+D59+D58+D60</f>
        <v>19411409.28</v>
      </c>
      <c r="E53" s="63">
        <f t="shared" si="0"/>
        <v>1687522.8499999978</v>
      </c>
      <c r="F53" s="90"/>
    </row>
    <row r="54" spans="1:6" s="1" customFormat="1" ht="52.5">
      <c r="A54" s="70" t="s">
        <v>106</v>
      </c>
      <c r="B54" s="62" t="s">
        <v>184</v>
      </c>
      <c r="C54" s="161">
        <v>6625341.42</v>
      </c>
      <c r="D54" s="161">
        <v>4958218.57</v>
      </c>
      <c r="E54" s="63">
        <f t="shared" si="0"/>
        <v>1667122.8499999996</v>
      </c>
      <c r="F54" s="92" t="s">
        <v>578</v>
      </c>
    </row>
    <row r="55" spans="1:6" s="1" customFormat="1" ht="13.5">
      <c r="A55" s="64" t="s">
        <v>221</v>
      </c>
      <c r="B55" s="62" t="s">
        <v>186</v>
      </c>
      <c r="C55" s="161">
        <v>6210833.75</v>
      </c>
      <c r="D55" s="161">
        <v>6210833.75</v>
      </c>
      <c r="E55" s="63">
        <f t="shared" si="0"/>
        <v>0</v>
      </c>
      <c r="F55" s="90"/>
    </row>
    <row r="56" spans="1:6" s="1" customFormat="1" ht="13.5">
      <c r="A56" s="64" t="s">
        <v>222</v>
      </c>
      <c r="B56" s="62" t="s">
        <v>188</v>
      </c>
      <c r="C56" s="161">
        <v>1040919.45</v>
      </c>
      <c r="D56" s="161">
        <v>1040919.45</v>
      </c>
      <c r="E56" s="63">
        <f t="shared" si="0"/>
        <v>0</v>
      </c>
      <c r="F56" s="90"/>
    </row>
    <row r="57" spans="1:6" s="1" customFormat="1" ht="13.5">
      <c r="A57" s="64" t="s">
        <v>223</v>
      </c>
      <c r="B57" s="62" t="s">
        <v>190</v>
      </c>
      <c r="C57" s="161">
        <v>2051987.46</v>
      </c>
      <c r="D57" s="161">
        <v>2051987.46</v>
      </c>
      <c r="E57" s="63">
        <f t="shared" si="0"/>
        <v>0</v>
      </c>
      <c r="F57" s="90"/>
    </row>
    <row r="58" spans="1:6" s="1" customFormat="1" ht="52.5">
      <c r="A58" s="64" t="s">
        <v>224</v>
      </c>
      <c r="B58" s="62" t="s">
        <v>192</v>
      </c>
      <c r="C58" s="161">
        <v>1881446.96</v>
      </c>
      <c r="D58" s="161">
        <v>1861046.96</v>
      </c>
      <c r="E58" s="63">
        <f t="shared" si="0"/>
        <v>20400</v>
      </c>
      <c r="F58" s="92" t="s">
        <v>578</v>
      </c>
    </row>
    <row r="59" spans="1:6" s="1" customFormat="1" ht="13.5">
      <c r="A59" s="64" t="s">
        <v>115</v>
      </c>
      <c r="B59" s="62" t="s">
        <v>193</v>
      </c>
      <c r="C59" s="161">
        <v>2387119.84</v>
      </c>
      <c r="D59" s="161">
        <v>2387119.84</v>
      </c>
      <c r="E59" s="63">
        <f t="shared" si="0"/>
        <v>0</v>
      </c>
      <c r="F59" s="92"/>
    </row>
    <row r="60" spans="1:6" s="1" customFormat="1" ht="27">
      <c r="A60" s="64" t="s">
        <v>929</v>
      </c>
      <c r="B60" s="62" t="s">
        <v>928</v>
      </c>
      <c r="C60" s="161">
        <v>901283.25</v>
      </c>
      <c r="D60" s="161">
        <v>901283.25</v>
      </c>
      <c r="E60" s="63">
        <f>C60-D60</f>
        <v>0</v>
      </c>
      <c r="F60" s="92"/>
    </row>
    <row r="61" spans="1:6" s="1" customFormat="1" ht="27">
      <c r="A61" s="61" t="s">
        <v>550</v>
      </c>
      <c r="B61" s="62" t="s">
        <v>551</v>
      </c>
      <c r="C61" s="63">
        <f>C62</f>
        <v>8392065.83</v>
      </c>
      <c r="D61" s="63">
        <f>D62</f>
        <v>8392065.83</v>
      </c>
      <c r="E61" s="63">
        <f t="shared" si="0"/>
        <v>0</v>
      </c>
      <c r="F61" s="90"/>
    </row>
    <row r="62" spans="1:6" s="1" customFormat="1" ht="27">
      <c r="A62" s="65" t="s">
        <v>552</v>
      </c>
      <c r="B62" s="62" t="s">
        <v>553</v>
      </c>
      <c r="C62" s="63">
        <f>+C63</f>
        <v>8392065.83</v>
      </c>
      <c r="D62" s="63">
        <f>D63</f>
        <v>8392065.83</v>
      </c>
      <c r="E62" s="63">
        <f t="shared" si="0"/>
        <v>0</v>
      </c>
      <c r="F62" s="90"/>
    </row>
    <row r="63" spans="1:6" s="1" customFormat="1" ht="13.5">
      <c r="A63" s="65" t="s">
        <v>602</v>
      </c>
      <c r="B63" s="62" t="s">
        <v>758</v>
      </c>
      <c r="C63" s="161">
        <v>8392065.83</v>
      </c>
      <c r="D63" s="161">
        <v>8392065.83</v>
      </c>
      <c r="E63" s="63">
        <f t="shared" si="0"/>
        <v>0</v>
      </c>
      <c r="F63" s="90"/>
    </row>
    <row r="64" spans="1:6" s="1" customFormat="1" ht="41.25">
      <c r="A64" s="61" t="s">
        <v>97</v>
      </c>
      <c r="B64" s="67" t="s">
        <v>151</v>
      </c>
      <c r="C64" s="63">
        <f>C65</f>
        <v>1149624.75</v>
      </c>
      <c r="D64" s="63">
        <f>D65</f>
        <v>1149624.75</v>
      </c>
      <c r="E64" s="63">
        <f t="shared" si="0"/>
        <v>0</v>
      </c>
      <c r="F64" s="90"/>
    </row>
    <row r="65" spans="1:6" s="1" customFormat="1" ht="27">
      <c r="A65" s="64" t="s">
        <v>418</v>
      </c>
      <c r="B65" s="67" t="s">
        <v>419</v>
      </c>
      <c r="C65" s="63">
        <f>C66</f>
        <v>1149624.75</v>
      </c>
      <c r="D65" s="63">
        <f>D66</f>
        <v>1149624.75</v>
      </c>
      <c r="E65" s="63">
        <f t="shared" si="0"/>
        <v>0</v>
      </c>
      <c r="F65" s="90"/>
    </row>
    <row r="66" spans="1:6" s="1" customFormat="1" ht="13.5">
      <c r="A66" s="64" t="s">
        <v>225</v>
      </c>
      <c r="B66" s="67" t="s">
        <v>152</v>
      </c>
      <c r="C66" s="161">
        <v>1149624.75</v>
      </c>
      <c r="D66" s="161">
        <v>1149624.75</v>
      </c>
      <c r="E66" s="63">
        <f t="shared" si="0"/>
        <v>0</v>
      </c>
      <c r="F66" s="90"/>
    </row>
    <row r="67" spans="1:6" s="1" customFormat="1" ht="41.25">
      <c r="A67" s="61" t="s">
        <v>103</v>
      </c>
      <c r="B67" s="62" t="s">
        <v>174</v>
      </c>
      <c r="C67" s="63">
        <f>C68</f>
        <v>38386150.89</v>
      </c>
      <c r="D67" s="63">
        <f>D68</f>
        <v>37716253.1</v>
      </c>
      <c r="E67" s="63">
        <f t="shared" si="0"/>
        <v>669897.7899999991</v>
      </c>
      <c r="F67" s="92"/>
    </row>
    <row r="68" spans="1:6" s="1" customFormat="1" ht="27">
      <c r="A68" s="64" t="s">
        <v>420</v>
      </c>
      <c r="B68" s="62" t="s">
        <v>421</v>
      </c>
      <c r="C68" s="63">
        <f>C69+C70+C71+C72</f>
        <v>38386150.89</v>
      </c>
      <c r="D68" s="63">
        <f>D69+D70+D71+D72</f>
        <v>37716253.1</v>
      </c>
      <c r="E68" s="63">
        <f t="shared" si="0"/>
        <v>669897.7899999991</v>
      </c>
      <c r="F68" s="90"/>
    </row>
    <row r="69" spans="1:6" s="1" customFormat="1" ht="52.5">
      <c r="A69" s="64" t="s">
        <v>226</v>
      </c>
      <c r="B69" s="62" t="s">
        <v>173</v>
      </c>
      <c r="C69" s="161">
        <v>10759114.02</v>
      </c>
      <c r="D69" s="161">
        <v>10163654.43</v>
      </c>
      <c r="E69" s="63">
        <f t="shared" si="0"/>
        <v>595459.5899999999</v>
      </c>
      <c r="F69" s="92" t="s">
        <v>578</v>
      </c>
    </row>
    <row r="70" spans="1:6" s="1" customFormat="1" ht="13.5">
      <c r="A70" s="64" t="s">
        <v>227</v>
      </c>
      <c r="B70" s="62" t="s">
        <v>175</v>
      </c>
      <c r="C70" s="161">
        <v>24278870.13</v>
      </c>
      <c r="D70" s="161">
        <v>24278870.13</v>
      </c>
      <c r="E70" s="63">
        <f t="shared" si="0"/>
        <v>0</v>
      </c>
      <c r="F70" s="90"/>
    </row>
    <row r="71" spans="1:6" s="1" customFormat="1" ht="52.5">
      <c r="A71" s="64" t="s">
        <v>114</v>
      </c>
      <c r="B71" s="62" t="s">
        <v>176</v>
      </c>
      <c r="C71" s="161">
        <v>483567.74</v>
      </c>
      <c r="D71" s="161">
        <v>409129.54</v>
      </c>
      <c r="E71" s="63">
        <f t="shared" si="0"/>
        <v>74438.20000000001</v>
      </c>
      <c r="F71" s="92" t="s">
        <v>578</v>
      </c>
    </row>
    <row r="72" spans="1:6" s="1" customFormat="1" ht="41.25">
      <c r="A72" s="64" t="s">
        <v>228</v>
      </c>
      <c r="B72" s="62" t="s">
        <v>179</v>
      </c>
      <c r="C72" s="161">
        <v>2864599</v>
      </c>
      <c r="D72" s="161">
        <v>2864599</v>
      </c>
      <c r="E72" s="63">
        <f t="shared" si="0"/>
        <v>0</v>
      </c>
      <c r="F72" s="90"/>
    </row>
    <row r="73" spans="1:6" s="1" customFormat="1" ht="52.5">
      <c r="A73" s="61" t="s">
        <v>422</v>
      </c>
      <c r="B73" s="67" t="s">
        <v>200</v>
      </c>
      <c r="C73" s="63">
        <f>C74+C76+C79</f>
        <v>2875173.1799999997</v>
      </c>
      <c r="D73" s="63">
        <f>D74+D76+D79</f>
        <v>2750304.7699999996</v>
      </c>
      <c r="E73" s="63">
        <f t="shared" si="0"/>
        <v>124868.41000000015</v>
      </c>
      <c r="F73" s="92" t="s">
        <v>578</v>
      </c>
    </row>
    <row r="74" spans="1:6" s="1" customFormat="1" ht="27">
      <c r="A74" s="65" t="s">
        <v>423</v>
      </c>
      <c r="B74" s="67" t="s">
        <v>154</v>
      </c>
      <c r="C74" s="63">
        <f>C75</f>
        <v>489444</v>
      </c>
      <c r="D74" s="63">
        <f>D75</f>
        <v>489444</v>
      </c>
      <c r="E74" s="63">
        <f t="shared" si="0"/>
        <v>0</v>
      </c>
      <c r="F74" s="90"/>
    </row>
    <row r="75" spans="1:6" s="1" customFormat="1" ht="13.5">
      <c r="A75" s="65" t="s">
        <v>424</v>
      </c>
      <c r="B75" s="67" t="s">
        <v>155</v>
      </c>
      <c r="C75" s="161">
        <v>489444</v>
      </c>
      <c r="D75" s="161">
        <v>489444</v>
      </c>
      <c r="E75" s="63">
        <f t="shared" si="0"/>
        <v>0</v>
      </c>
      <c r="F75" s="90"/>
    </row>
    <row r="76" spans="1:6" s="1" customFormat="1" ht="27">
      <c r="A76" s="65" t="s">
        <v>425</v>
      </c>
      <c r="B76" s="67" t="s">
        <v>426</v>
      </c>
      <c r="C76" s="63">
        <f>C77+C78</f>
        <v>1111894.5</v>
      </c>
      <c r="D76" s="63">
        <f>D77+D78</f>
        <v>1101026.0899999999</v>
      </c>
      <c r="E76" s="63">
        <f t="shared" si="0"/>
        <v>10868.410000000149</v>
      </c>
      <c r="F76" s="90"/>
    </row>
    <row r="77" spans="1:6" s="1" customFormat="1" ht="13.5">
      <c r="A77" s="65" t="s">
        <v>427</v>
      </c>
      <c r="B77" s="67" t="s">
        <v>428</v>
      </c>
      <c r="C77" s="161">
        <v>358467</v>
      </c>
      <c r="D77" s="161">
        <v>358467</v>
      </c>
      <c r="E77" s="63">
        <f t="shared" si="0"/>
        <v>0</v>
      </c>
      <c r="F77" s="90"/>
    </row>
    <row r="78" spans="1:6" s="1" customFormat="1" ht="52.5">
      <c r="A78" s="65" t="s">
        <v>229</v>
      </c>
      <c r="B78" s="62" t="s">
        <v>429</v>
      </c>
      <c r="C78" s="161">
        <v>753427.5</v>
      </c>
      <c r="D78" s="161">
        <v>742559.09</v>
      </c>
      <c r="E78" s="63">
        <f t="shared" si="0"/>
        <v>10868.410000000033</v>
      </c>
      <c r="F78" s="92" t="s">
        <v>578</v>
      </c>
    </row>
    <row r="79" spans="1:6" s="1" customFormat="1" ht="13.5">
      <c r="A79" s="65" t="s">
        <v>430</v>
      </c>
      <c r="B79" s="67" t="s">
        <v>431</v>
      </c>
      <c r="C79" s="63">
        <f>C80</f>
        <v>1273834.68</v>
      </c>
      <c r="D79" s="63">
        <f>D80</f>
        <v>1159834.68</v>
      </c>
      <c r="E79" s="63">
        <f t="shared" si="0"/>
        <v>114000</v>
      </c>
      <c r="F79" s="90"/>
    </row>
    <row r="80" spans="1:6" s="1" customFormat="1" ht="52.5">
      <c r="A80" s="65" t="s">
        <v>432</v>
      </c>
      <c r="B80" s="67" t="s">
        <v>433</v>
      </c>
      <c r="C80" s="161">
        <v>1273834.68</v>
      </c>
      <c r="D80" s="161">
        <v>1159834.68</v>
      </c>
      <c r="E80" s="63">
        <f aca="true" t="shared" si="1" ref="E80:E115">C80-D80</f>
        <v>114000</v>
      </c>
      <c r="F80" s="92" t="s">
        <v>578</v>
      </c>
    </row>
    <row r="81" spans="1:6" s="1" customFormat="1" ht="41.25">
      <c r="A81" s="61" t="s">
        <v>554</v>
      </c>
      <c r="B81" s="62" t="s">
        <v>555</v>
      </c>
      <c r="C81" s="63">
        <f>C82</f>
        <v>1023735.67</v>
      </c>
      <c r="D81" s="63">
        <f>D82</f>
        <v>1023735.67</v>
      </c>
      <c r="E81" s="63">
        <f t="shared" si="1"/>
        <v>0</v>
      </c>
      <c r="F81" s="90"/>
    </row>
    <row r="82" spans="1:6" s="1" customFormat="1" ht="27">
      <c r="A82" s="65" t="s">
        <v>556</v>
      </c>
      <c r="B82" s="62" t="s">
        <v>557</v>
      </c>
      <c r="C82" s="63">
        <f>C83</f>
        <v>1023735.67</v>
      </c>
      <c r="D82" s="63">
        <f>D83</f>
        <v>1023735.67</v>
      </c>
      <c r="E82" s="63">
        <f t="shared" si="1"/>
        <v>0</v>
      </c>
      <c r="F82" s="90"/>
    </row>
    <row r="83" spans="1:6" s="1" customFormat="1" ht="13.5">
      <c r="A83" s="65" t="s">
        <v>931</v>
      </c>
      <c r="B83" s="62" t="s">
        <v>930</v>
      </c>
      <c r="C83" s="161">
        <v>1023735.67</v>
      </c>
      <c r="D83" s="161">
        <v>1023735.67</v>
      </c>
      <c r="E83" s="63">
        <f t="shared" si="1"/>
        <v>0</v>
      </c>
      <c r="F83" s="90"/>
    </row>
    <row r="84" spans="1:6" s="1" customFormat="1" ht="54.75">
      <c r="A84" s="61" t="s">
        <v>230</v>
      </c>
      <c r="B84" s="62" t="s">
        <v>231</v>
      </c>
      <c r="C84" s="63">
        <f>C85</f>
        <v>18309854.46</v>
      </c>
      <c r="D84" s="63">
        <f>D85</f>
        <v>18309854.46</v>
      </c>
      <c r="E84" s="63">
        <f t="shared" si="1"/>
        <v>0</v>
      </c>
      <c r="F84" s="90"/>
    </row>
    <row r="85" spans="1:6" s="1" customFormat="1" ht="27">
      <c r="A85" s="65" t="s">
        <v>434</v>
      </c>
      <c r="B85" s="62" t="s">
        <v>435</v>
      </c>
      <c r="C85" s="63">
        <f>C88+C86+C87</f>
        <v>18309854.46</v>
      </c>
      <c r="D85" s="63">
        <f>D88+D86+D87</f>
        <v>18309854.46</v>
      </c>
      <c r="E85" s="63">
        <f t="shared" si="1"/>
        <v>0</v>
      </c>
      <c r="F85" s="90"/>
    </row>
    <row r="86" spans="1:6" s="1" customFormat="1" ht="27">
      <c r="A86" s="65" t="s">
        <v>760</v>
      </c>
      <c r="B86" s="62" t="s">
        <v>759</v>
      </c>
      <c r="C86" s="161">
        <v>4004004</v>
      </c>
      <c r="D86" s="161">
        <v>4004004</v>
      </c>
      <c r="E86" s="63">
        <f t="shared" si="1"/>
        <v>0</v>
      </c>
      <c r="F86" s="90"/>
    </row>
    <row r="87" spans="1:6" s="1" customFormat="1" ht="41.25">
      <c r="A87" s="65" t="s">
        <v>933</v>
      </c>
      <c r="B87" s="62" t="s">
        <v>932</v>
      </c>
      <c r="C87" s="161">
        <v>4705850.46</v>
      </c>
      <c r="D87" s="161">
        <v>4705850.46</v>
      </c>
      <c r="E87" s="63">
        <f>C87-D87</f>
        <v>0</v>
      </c>
      <c r="F87" s="90"/>
    </row>
    <row r="88" spans="1:6" s="1" customFormat="1" ht="13.5">
      <c r="A88" s="65" t="s">
        <v>436</v>
      </c>
      <c r="B88" s="62" t="s">
        <v>437</v>
      </c>
      <c r="C88" s="161">
        <v>9600000</v>
      </c>
      <c r="D88" s="161">
        <v>9600000</v>
      </c>
      <c r="E88" s="63">
        <f t="shared" si="1"/>
        <v>0</v>
      </c>
      <c r="F88" s="90"/>
    </row>
    <row r="89" spans="1:6" s="1" customFormat="1" ht="41.25">
      <c r="A89" s="61" t="s">
        <v>99</v>
      </c>
      <c r="B89" s="67" t="s">
        <v>157</v>
      </c>
      <c r="C89" s="63">
        <f>C90</f>
        <v>32460649.78</v>
      </c>
      <c r="D89" s="63">
        <f>D90</f>
        <v>32278482.34</v>
      </c>
      <c r="E89" s="63">
        <f t="shared" si="1"/>
        <v>182167.44000000134</v>
      </c>
      <c r="F89" s="92"/>
    </row>
    <row r="90" spans="1:6" s="1" customFormat="1" ht="41.25">
      <c r="A90" s="70" t="s">
        <v>438</v>
      </c>
      <c r="B90" s="67" t="s">
        <v>439</v>
      </c>
      <c r="C90" s="63">
        <f>C91+C92+C93+C94+C95+C96</f>
        <v>32460649.78</v>
      </c>
      <c r="D90" s="63">
        <f>D91+D92+D93+D94+D95+D96</f>
        <v>32278482.34</v>
      </c>
      <c r="E90" s="63">
        <f t="shared" si="1"/>
        <v>182167.44000000134</v>
      </c>
      <c r="F90" s="90"/>
    </row>
    <row r="91" spans="1:6" s="1" customFormat="1" ht="27">
      <c r="A91" s="70" t="s">
        <v>558</v>
      </c>
      <c r="B91" s="67" t="s">
        <v>934</v>
      </c>
      <c r="C91" s="161">
        <v>14306919.8</v>
      </c>
      <c r="D91" s="161">
        <v>14306919.8</v>
      </c>
      <c r="E91" s="63">
        <f>C91-D91</f>
        <v>0</v>
      </c>
      <c r="F91" s="90"/>
    </row>
    <row r="92" spans="1:6" s="1" customFormat="1" ht="27">
      <c r="A92" s="70" t="s">
        <v>935</v>
      </c>
      <c r="B92" s="67" t="s">
        <v>936</v>
      </c>
      <c r="C92" s="161">
        <v>2403634.52</v>
      </c>
      <c r="D92" s="161">
        <v>2403634.52</v>
      </c>
      <c r="E92" s="63">
        <f>C92-D92</f>
        <v>0</v>
      </c>
      <c r="F92" s="90"/>
    </row>
    <row r="93" spans="1:6" s="1" customFormat="1" ht="27">
      <c r="A93" s="70" t="s">
        <v>232</v>
      </c>
      <c r="B93" s="67" t="s">
        <v>158</v>
      </c>
      <c r="C93" s="161">
        <v>12208579.98</v>
      </c>
      <c r="D93" s="161">
        <v>12208579.98</v>
      </c>
      <c r="E93" s="63">
        <f t="shared" si="1"/>
        <v>0</v>
      </c>
      <c r="F93" s="92"/>
    </row>
    <row r="94" spans="1:6" s="1" customFormat="1" ht="27">
      <c r="A94" s="65" t="s">
        <v>104</v>
      </c>
      <c r="B94" s="67" t="s">
        <v>181</v>
      </c>
      <c r="C94" s="161">
        <v>1363041</v>
      </c>
      <c r="D94" s="161">
        <v>1363041</v>
      </c>
      <c r="E94" s="63">
        <f t="shared" si="1"/>
        <v>0</v>
      </c>
      <c r="F94" s="90"/>
    </row>
    <row r="95" spans="1:6" s="1" customFormat="1" ht="82.5">
      <c r="A95" s="70" t="s">
        <v>233</v>
      </c>
      <c r="B95" s="62" t="s">
        <v>182</v>
      </c>
      <c r="C95" s="161">
        <v>138213.16</v>
      </c>
      <c r="D95" s="161">
        <v>128267.82</v>
      </c>
      <c r="E95" s="63">
        <f t="shared" si="1"/>
        <v>9945.339999999997</v>
      </c>
      <c r="F95" s="92" t="s">
        <v>578</v>
      </c>
    </row>
    <row r="96" spans="1:6" s="1" customFormat="1" ht="52.5">
      <c r="A96" s="65" t="s">
        <v>559</v>
      </c>
      <c r="B96" s="67" t="s">
        <v>560</v>
      </c>
      <c r="C96" s="161">
        <v>2040261.32</v>
      </c>
      <c r="D96" s="161">
        <v>1868039.22</v>
      </c>
      <c r="E96" s="63">
        <f t="shared" si="1"/>
        <v>172222.1000000001</v>
      </c>
      <c r="F96" s="92" t="s">
        <v>578</v>
      </c>
    </row>
    <row r="97" spans="1:6" s="1" customFormat="1" ht="27">
      <c r="A97" s="61" t="s">
        <v>107</v>
      </c>
      <c r="B97" s="62" t="s">
        <v>194</v>
      </c>
      <c r="C97" s="63">
        <f>C98</f>
        <v>251401.55</v>
      </c>
      <c r="D97" s="63">
        <f>D98</f>
        <v>251401.55</v>
      </c>
      <c r="E97" s="63">
        <f t="shared" si="1"/>
        <v>0</v>
      </c>
      <c r="F97" s="90"/>
    </row>
    <row r="98" spans="1:6" s="1" customFormat="1" ht="27">
      <c r="A98" s="70" t="s">
        <v>440</v>
      </c>
      <c r="B98" s="62" t="s">
        <v>441</v>
      </c>
      <c r="C98" s="63">
        <f>C99+C100+C101</f>
        <v>251401.55</v>
      </c>
      <c r="D98" s="63">
        <f>D99+D100+D101</f>
        <v>251401.55</v>
      </c>
      <c r="E98" s="63">
        <f t="shared" si="1"/>
        <v>0</v>
      </c>
      <c r="F98" s="90"/>
    </row>
    <row r="99" spans="1:6" s="1" customFormat="1" ht="13.5">
      <c r="A99" s="70" t="s">
        <v>442</v>
      </c>
      <c r="B99" s="62" t="s">
        <v>443</v>
      </c>
      <c r="C99" s="161">
        <v>100000</v>
      </c>
      <c r="D99" s="161">
        <v>100000</v>
      </c>
      <c r="E99" s="63">
        <f t="shared" si="1"/>
        <v>0</v>
      </c>
      <c r="F99" s="90"/>
    </row>
    <row r="100" spans="1:6" s="1" customFormat="1" ht="13.5">
      <c r="A100" s="70" t="s">
        <v>108</v>
      </c>
      <c r="B100" s="62" t="s">
        <v>195</v>
      </c>
      <c r="C100" s="161">
        <v>77859</v>
      </c>
      <c r="D100" s="161">
        <v>77859</v>
      </c>
      <c r="E100" s="63">
        <f t="shared" si="1"/>
        <v>0</v>
      </c>
      <c r="F100" s="90"/>
    </row>
    <row r="101" spans="1:6" s="1" customFormat="1" ht="13.5">
      <c r="A101" s="70" t="s">
        <v>234</v>
      </c>
      <c r="B101" s="62" t="s">
        <v>196</v>
      </c>
      <c r="C101" s="161">
        <v>73542.55</v>
      </c>
      <c r="D101" s="161">
        <v>73542.55</v>
      </c>
      <c r="E101" s="63">
        <f t="shared" si="1"/>
        <v>0</v>
      </c>
      <c r="F101" s="90"/>
    </row>
    <row r="102" spans="1:6" s="1" customFormat="1" ht="41.25">
      <c r="A102" s="61" t="s">
        <v>140</v>
      </c>
      <c r="B102" s="67" t="s">
        <v>235</v>
      </c>
      <c r="C102" s="63">
        <f>C103</f>
        <v>32905128.549999997</v>
      </c>
      <c r="D102" s="63">
        <f>D103</f>
        <v>32761941.979999997</v>
      </c>
      <c r="E102" s="63">
        <f t="shared" si="1"/>
        <v>143186.5700000003</v>
      </c>
      <c r="F102" s="92"/>
    </row>
    <row r="103" spans="1:6" s="1" customFormat="1" ht="27">
      <c r="A103" s="65" t="s">
        <v>444</v>
      </c>
      <c r="B103" s="67" t="s">
        <v>445</v>
      </c>
      <c r="C103" s="63">
        <f>C104+C105+C106</f>
        <v>32905128.549999997</v>
      </c>
      <c r="D103" s="63">
        <f>D104+D105+D106</f>
        <v>32761941.979999997</v>
      </c>
      <c r="E103" s="63">
        <f t="shared" si="1"/>
        <v>143186.5700000003</v>
      </c>
      <c r="F103" s="90"/>
    </row>
    <row r="104" spans="1:6" s="1" customFormat="1" ht="52.5">
      <c r="A104" s="65" t="s">
        <v>31</v>
      </c>
      <c r="B104" s="67" t="s">
        <v>144</v>
      </c>
      <c r="C104" s="161">
        <v>12145378.43</v>
      </c>
      <c r="D104" s="161">
        <v>12002191.86</v>
      </c>
      <c r="E104" s="63">
        <f t="shared" si="1"/>
        <v>143186.5700000003</v>
      </c>
      <c r="F104" s="92" t="s">
        <v>578</v>
      </c>
    </row>
    <row r="105" spans="1:6" s="1" customFormat="1" ht="13.5">
      <c r="A105" s="71" t="s">
        <v>446</v>
      </c>
      <c r="B105" s="72" t="s">
        <v>447</v>
      </c>
      <c r="C105" s="161">
        <v>759750.12</v>
      </c>
      <c r="D105" s="161">
        <v>759750.12</v>
      </c>
      <c r="E105" s="63">
        <f t="shared" si="1"/>
        <v>0</v>
      </c>
      <c r="F105" s="90"/>
    </row>
    <row r="106" spans="1:6" s="1" customFormat="1" ht="27">
      <c r="A106" s="70" t="s">
        <v>558</v>
      </c>
      <c r="B106" s="72" t="s">
        <v>561</v>
      </c>
      <c r="C106" s="161">
        <v>20000000</v>
      </c>
      <c r="D106" s="161">
        <v>20000000</v>
      </c>
      <c r="E106" s="63">
        <f t="shared" si="1"/>
        <v>0</v>
      </c>
      <c r="F106" s="90"/>
    </row>
    <row r="107" spans="1:6" s="1" customFormat="1" ht="13.5">
      <c r="A107" s="61" t="s">
        <v>589</v>
      </c>
      <c r="B107" s="72" t="s">
        <v>761</v>
      </c>
      <c r="C107" s="63">
        <f>C108</f>
        <v>25000</v>
      </c>
      <c r="D107" s="63">
        <f>D108</f>
        <v>25000</v>
      </c>
      <c r="E107" s="63">
        <f t="shared" si="1"/>
        <v>0</v>
      </c>
      <c r="F107" s="90"/>
    </row>
    <row r="108" spans="1:6" s="1" customFormat="1" ht="27">
      <c r="A108" s="70" t="s">
        <v>938</v>
      </c>
      <c r="B108" s="72" t="s">
        <v>937</v>
      </c>
      <c r="C108" s="161">
        <v>25000</v>
      </c>
      <c r="D108" s="161">
        <v>25000</v>
      </c>
      <c r="E108" s="63">
        <f t="shared" si="1"/>
        <v>0</v>
      </c>
      <c r="F108" s="90"/>
    </row>
    <row r="109" spans="1:6" s="1" customFormat="1" ht="13.5">
      <c r="A109" s="61" t="s">
        <v>448</v>
      </c>
      <c r="B109" s="67" t="s">
        <v>449</v>
      </c>
      <c r="C109" s="63">
        <f>C110</f>
        <v>1337214.28</v>
      </c>
      <c r="D109" s="63">
        <f>D110</f>
        <v>1337214.28</v>
      </c>
      <c r="E109" s="63">
        <f t="shared" si="1"/>
        <v>0</v>
      </c>
      <c r="F109" s="90"/>
    </row>
    <row r="110" spans="1:6" s="1" customFormat="1" ht="27">
      <c r="A110" s="65" t="s">
        <v>32</v>
      </c>
      <c r="B110" s="67" t="s">
        <v>145</v>
      </c>
      <c r="C110" s="161">
        <v>1337214.28</v>
      </c>
      <c r="D110" s="161">
        <v>1337214.28</v>
      </c>
      <c r="E110" s="63">
        <f t="shared" si="1"/>
        <v>0</v>
      </c>
      <c r="F110" s="90"/>
    </row>
    <row r="111" spans="1:6" s="1" customFormat="1" ht="41.25">
      <c r="A111" s="61" t="s">
        <v>450</v>
      </c>
      <c r="B111" s="67" t="s">
        <v>143</v>
      </c>
      <c r="C111" s="63">
        <f>C112</f>
        <v>1931004</v>
      </c>
      <c r="D111" s="63">
        <f>D112</f>
        <v>1931004</v>
      </c>
      <c r="E111" s="63">
        <f t="shared" si="1"/>
        <v>0</v>
      </c>
      <c r="F111" s="90"/>
    </row>
    <row r="112" spans="1:6" s="1" customFormat="1" ht="27">
      <c r="A112" s="65" t="s">
        <v>28</v>
      </c>
      <c r="B112" s="67" t="s">
        <v>143</v>
      </c>
      <c r="C112" s="161">
        <v>1931004</v>
      </c>
      <c r="D112" s="161">
        <v>1931004</v>
      </c>
      <c r="E112" s="63">
        <f t="shared" si="1"/>
        <v>0</v>
      </c>
      <c r="F112" s="90"/>
    </row>
    <row r="113" spans="1:6" s="1" customFormat="1" ht="40.5" customHeight="1">
      <c r="A113" s="61" t="s">
        <v>451</v>
      </c>
      <c r="B113" s="67" t="s">
        <v>452</v>
      </c>
      <c r="C113" s="63">
        <f>C114</f>
        <v>395100</v>
      </c>
      <c r="D113" s="63">
        <f>D114</f>
        <v>371997.9</v>
      </c>
      <c r="E113" s="63">
        <f t="shared" si="1"/>
        <v>23102.099999999977</v>
      </c>
      <c r="F113" s="163" t="s">
        <v>562</v>
      </c>
    </row>
    <row r="114" spans="1:6" s="1" customFormat="1" ht="13.5">
      <c r="A114" s="70" t="s">
        <v>453</v>
      </c>
      <c r="B114" s="72" t="s">
        <v>454</v>
      </c>
      <c r="C114" s="63">
        <f>C115</f>
        <v>395100</v>
      </c>
      <c r="D114" s="63">
        <f>D115</f>
        <v>371997.9</v>
      </c>
      <c r="E114" s="63">
        <f t="shared" si="1"/>
        <v>23102.099999999977</v>
      </c>
      <c r="F114" s="90"/>
    </row>
    <row r="115" spans="1:6" s="1" customFormat="1" ht="27">
      <c r="A115" s="70" t="s">
        <v>37</v>
      </c>
      <c r="B115" s="72" t="s">
        <v>162</v>
      </c>
      <c r="C115" s="161">
        <v>395100</v>
      </c>
      <c r="D115" s="161">
        <v>371997.9</v>
      </c>
      <c r="E115" s="63">
        <f t="shared" si="1"/>
        <v>23102.099999999977</v>
      </c>
      <c r="F115" s="90"/>
    </row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</sheetData>
  <sheetProtection/>
  <mergeCells count="1">
    <mergeCell ref="A1:F2"/>
  </mergeCells>
  <printOptions/>
  <pageMargins left="0.8661417322834646" right="0.3937007874015748" top="0.7480314960629921" bottom="0.7480314960629921" header="0.31496062992125984" footer="0.31496062992125984"/>
  <pageSetup fitToHeight="17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5.7109375" style="6" customWidth="1"/>
    <col min="2" max="2" width="14.421875" style="6" customWidth="1"/>
    <col min="3" max="3" width="13.421875" style="6" bestFit="1" customWidth="1"/>
    <col min="4" max="4" width="13.28125" style="6" customWidth="1"/>
    <col min="5" max="5" width="14.421875" style="6" customWidth="1"/>
    <col min="6" max="16384" width="9.140625" style="6" customWidth="1"/>
  </cols>
  <sheetData>
    <row r="2" spans="1:9" ht="67.5" customHeight="1">
      <c r="A2" s="204" t="s">
        <v>925</v>
      </c>
      <c r="B2" s="204"/>
      <c r="C2" s="204"/>
      <c r="D2" s="204"/>
      <c r="E2" s="204"/>
      <c r="F2" s="73"/>
      <c r="G2" s="73"/>
      <c r="H2" s="73"/>
      <c r="I2" s="73"/>
    </row>
    <row r="3" spans="1:5" ht="80.25" customHeight="1">
      <c r="A3" s="74" t="s">
        <v>456</v>
      </c>
      <c r="B3" s="74" t="s">
        <v>887</v>
      </c>
      <c r="C3" s="74" t="s">
        <v>888</v>
      </c>
      <c r="D3" s="74" t="s">
        <v>889</v>
      </c>
      <c r="E3" s="74" t="s">
        <v>890</v>
      </c>
    </row>
    <row r="4" spans="1:5" ht="241.5" customHeight="1">
      <c r="A4" s="75" t="s">
        <v>457</v>
      </c>
      <c r="B4" s="77">
        <v>0</v>
      </c>
      <c r="C4" s="76">
        <v>2864599</v>
      </c>
      <c r="D4" s="76">
        <v>2864599</v>
      </c>
      <c r="E4" s="77">
        <v>0</v>
      </c>
    </row>
    <row r="6" spans="1:5" ht="56.25" customHeight="1">
      <c r="A6" s="205" t="s">
        <v>458</v>
      </c>
      <c r="B6" s="205"/>
      <c r="C6" s="205"/>
      <c r="D6" s="205"/>
      <c r="E6" s="205"/>
    </row>
    <row r="8" spans="1:5" ht="29.25" customHeight="1">
      <c r="A8" s="208" t="s">
        <v>891</v>
      </c>
      <c r="B8" s="209"/>
      <c r="C8" s="210"/>
      <c r="D8" s="206">
        <v>2864599</v>
      </c>
      <c r="E8" s="207"/>
    </row>
    <row r="9" ht="12.75">
      <c r="A9" s="78"/>
    </row>
    <row r="10" ht="12.75">
      <c r="A10" s="78"/>
    </row>
    <row r="11" ht="12.75">
      <c r="A11" s="78"/>
    </row>
  </sheetData>
  <sheetProtection/>
  <mergeCells count="4">
    <mergeCell ref="A2:E2"/>
    <mergeCell ref="A6:E6"/>
    <mergeCell ref="D8:E8"/>
    <mergeCell ref="A8:C8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2022-03-24T07:58:50Z</cp:lastPrinted>
  <dcterms:created xsi:type="dcterms:W3CDTF">2004-03-23T15:50:39Z</dcterms:created>
  <dcterms:modified xsi:type="dcterms:W3CDTF">2022-05-11T14:32:15Z</dcterms:modified>
  <cp:category/>
  <cp:version/>
  <cp:contentType/>
  <cp:contentStatus/>
</cp:coreProperties>
</file>